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T:\MQ_SHARE\36-GP 百寶庫\6. 各類法規公版聲明書(文件不要差異到五年)\衝突礦產\"/>
    </mc:Choice>
  </mc:AlternateContent>
  <xr:revisionPtr revIDLastSave="0" documentId="8_{F6C5D8D1-D417-4A23-8043-DC250E4DE8B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525" yWindow="0" windowWidth="16380" windowHeight="15585" tabRatio="789" firstSheet="1"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V9" i="5"/>
  <c r="E9" i="5"/>
  <c r="X9" i="5" s="1"/>
  <c r="V10" i="5"/>
  <c r="E10" i="5"/>
  <c r="X10" i="5" s="1"/>
  <c r="V11" i="5"/>
  <c r="E11" i="5"/>
  <c r="X11" i="5" s="1"/>
  <c r="V12" i="5"/>
  <c r="E12" i="5"/>
  <c r="X12" i="5" s="1"/>
  <c r="V13" i="5"/>
  <c r="E13" i="5"/>
  <c r="X13" i="5" s="1"/>
  <c r="V14" i="5"/>
  <c r="E14" i="5"/>
  <c r="V15" i="5"/>
  <c r="E15" i="5"/>
  <c r="V16" i="5"/>
  <c r="E16" i="5"/>
  <c r="X16" i="5" s="1"/>
  <c r="V17" i="5"/>
  <c r="E17" i="5"/>
  <c r="X17" i="5" s="1"/>
  <c r="V18" i="5"/>
  <c r="E18" i="5"/>
  <c r="X18" i="5" s="1"/>
  <c r="V19" i="5"/>
  <c r="E19" i="5"/>
  <c r="X19" i="5" s="1"/>
  <c r="V20" i="5"/>
  <c r="E20" i="5"/>
  <c r="V21" i="5"/>
  <c r="E21" i="5"/>
  <c r="X21" i="5" s="1"/>
  <c r="V22" i="5"/>
  <c r="E22" i="5"/>
  <c r="X22" i="5" s="1"/>
  <c r="V23" i="5"/>
  <c r="E23" i="5"/>
  <c r="X23" i="5" s="1"/>
  <c r="V24" i="5"/>
  <c r="E24" i="5"/>
  <c r="X24" i="5" s="1"/>
  <c r="V25" i="5"/>
  <c r="E25" i="5"/>
  <c r="X25" i="5" s="1"/>
  <c r="V26" i="5"/>
  <c r="E26" i="5"/>
  <c r="V27" i="5"/>
  <c r="E27" i="5"/>
  <c r="V28" i="5"/>
  <c r="E28" i="5"/>
  <c r="X28" i="5" s="1"/>
  <c r="V29" i="5"/>
  <c r="E29" i="5"/>
  <c r="X29" i="5" s="1"/>
  <c r="V30" i="5"/>
  <c r="E30" i="5"/>
  <c r="X30" i="5" s="1"/>
  <c r="V31" i="5"/>
  <c r="E31" i="5"/>
  <c r="X31" i="5" s="1"/>
  <c r="V32" i="5"/>
  <c r="E32" i="5"/>
  <c r="V33" i="5"/>
  <c r="E33" i="5"/>
  <c r="X33" i="5" s="1"/>
  <c r="V34" i="5"/>
  <c r="E34" i="5"/>
  <c r="X34" i="5" s="1"/>
  <c r="V35" i="5"/>
  <c r="E35" i="5"/>
  <c r="X35" i="5" s="1"/>
  <c r="V36" i="5"/>
  <c r="E36" i="5"/>
  <c r="X36" i="5" s="1"/>
  <c r="V37" i="5"/>
  <c r="E37" i="5"/>
  <c r="X37" i="5" s="1"/>
  <c r="V38" i="5"/>
  <c r="E38" i="5"/>
  <c r="V39" i="5"/>
  <c r="E39" i="5"/>
  <c r="V40" i="5"/>
  <c r="E40" i="5"/>
  <c r="X40" i="5" s="1"/>
  <c r="V41" i="5"/>
  <c r="E41" i="5"/>
  <c r="X41" i="5" s="1"/>
  <c r="V42" i="5"/>
  <c r="E42" i="5"/>
  <c r="X42" i="5" s="1"/>
  <c r="V43" i="5"/>
  <c r="E43" i="5"/>
  <c r="X43" i="5" s="1"/>
  <c r="V44" i="5"/>
  <c r="E44" i="5"/>
  <c r="X44" i="5" s="1"/>
  <c r="V45" i="5"/>
  <c r="E45" i="5"/>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V57" i="5"/>
  <c r="E57" i="5"/>
  <c r="V58" i="5"/>
  <c r="E58" i="5"/>
  <c r="X58" i="5" s="1"/>
  <c r="V59" i="5"/>
  <c r="E59" i="5"/>
  <c r="X59" i="5" s="1"/>
  <c r="V60" i="5"/>
  <c r="E60" i="5"/>
  <c r="V61" i="5"/>
  <c r="E61" i="5"/>
  <c r="X61" i="5" s="1"/>
  <c r="V62" i="5"/>
  <c r="E62" i="5"/>
  <c r="V63" i="5"/>
  <c r="E63" i="5"/>
  <c r="V64" i="5"/>
  <c r="E64" i="5"/>
  <c r="X64" i="5" s="1"/>
  <c r="V65" i="5"/>
  <c r="E65" i="5"/>
  <c r="X65" i="5" s="1"/>
  <c r="V66" i="5"/>
  <c r="E66" i="5"/>
  <c r="X66" i="5" s="1"/>
  <c r="V67" i="5"/>
  <c r="E67" i="5"/>
  <c r="X67" i="5" s="1"/>
  <c r="V68" i="5"/>
  <c r="E68" i="5"/>
  <c r="X68" i="5" s="1"/>
  <c r="V69" i="5"/>
  <c r="E69" i="5"/>
  <c r="V70" i="5"/>
  <c r="E70" i="5"/>
  <c r="X70" i="5" s="1"/>
  <c r="V71" i="5"/>
  <c r="E71" i="5"/>
  <c r="X71" i="5" s="1"/>
  <c r="V72" i="5"/>
  <c r="E72" i="5"/>
  <c r="X72" i="5" s="1"/>
  <c r="V73" i="5"/>
  <c r="E73" i="5"/>
  <c r="X73" i="5" s="1"/>
  <c r="V74" i="5"/>
  <c r="E74" i="5"/>
  <c r="V75" i="5"/>
  <c r="E75" i="5"/>
  <c r="V76" i="5"/>
  <c r="E76" i="5"/>
  <c r="X76" i="5" s="1"/>
  <c r="V77" i="5"/>
  <c r="E77" i="5"/>
  <c r="X77" i="5" s="1"/>
  <c r="V78" i="5"/>
  <c r="E78" i="5"/>
  <c r="X78" i="5" s="1"/>
  <c r="V79" i="5"/>
  <c r="E79" i="5"/>
  <c r="X79" i="5" s="1"/>
  <c r="V80" i="5"/>
  <c r="E80" i="5"/>
  <c r="X80" i="5" s="1"/>
  <c r="V81" i="5"/>
  <c r="E81" i="5"/>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X91" i="5" s="1"/>
  <c r="V92" i="5"/>
  <c r="E92" i="5"/>
  <c r="V93" i="5"/>
  <c r="E93" i="5"/>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X102" i="5" s="1"/>
  <c r="V103" i="5"/>
  <c r="E103" i="5"/>
  <c r="X103" i="5" s="1"/>
  <c r="V104" i="5"/>
  <c r="E104" i="5"/>
  <c r="X104" i="5" s="1"/>
  <c r="V105" i="5"/>
  <c r="E105" i="5"/>
  <c r="V106" i="5"/>
  <c r="E106" i="5"/>
  <c r="X106" i="5" s="1"/>
  <c r="V107" i="5"/>
  <c r="E107" i="5"/>
  <c r="X107" i="5" s="1"/>
  <c r="V108" i="5"/>
  <c r="E108" i="5"/>
  <c r="X108" i="5" s="1"/>
  <c r="V109" i="5"/>
  <c r="E109" i="5"/>
  <c r="X109" i="5" s="1"/>
  <c r="V110" i="5"/>
  <c r="E110" i="5"/>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V130" i="5"/>
  <c r="E130" i="5"/>
  <c r="X130" i="5" s="1"/>
  <c r="V131" i="5"/>
  <c r="E131" i="5"/>
  <c r="X131" i="5" s="1"/>
  <c r="V132" i="5"/>
  <c r="E132" i="5"/>
  <c r="X132" i="5" s="1"/>
  <c r="V133" i="5"/>
  <c r="E133" i="5"/>
  <c r="X133" i="5" s="1"/>
  <c r="V134" i="5"/>
  <c r="E134" i="5"/>
  <c r="V135" i="5"/>
  <c r="E135" i="5"/>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V147" i="5"/>
  <c r="E147" i="5"/>
  <c r="V148" i="5"/>
  <c r="E148" i="5"/>
  <c r="X148" i="5" s="1"/>
  <c r="V149" i="5"/>
  <c r="E149" i="5"/>
  <c r="X149" i="5" s="1"/>
  <c r="V150" i="5"/>
  <c r="E150" i="5"/>
  <c r="X150" i="5" s="1"/>
  <c r="V151" i="5"/>
  <c r="E151" i="5"/>
  <c r="X151" i="5" s="1"/>
  <c r="V152" i="5"/>
  <c r="E152" i="5"/>
  <c r="V153" i="5"/>
  <c r="E153" i="5"/>
  <c r="V154" i="5"/>
  <c r="E154" i="5"/>
  <c r="X154" i="5" s="1"/>
  <c r="V155" i="5"/>
  <c r="E155" i="5"/>
  <c r="X155" i="5" s="1"/>
  <c r="V156" i="5"/>
  <c r="E156" i="5"/>
  <c r="X156" i="5" s="1"/>
  <c r="V157" i="5"/>
  <c r="E157" i="5"/>
  <c r="X157" i="5" s="1"/>
  <c r="V158" i="5"/>
  <c r="E158" i="5"/>
  <c r="V159" i="5"/>
  <c r="E159" i="5"/>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V171" i="5"/>
  <c r="E171" i="5"/>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V201" i="5"/>
  <c r="E201" i="5"/>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X211" i="5" s="1"/>
  <c r="V212" i="5"/>
  <c r="E212" i="5"/>
  <c r="V213" i="5"/>
  <c r="E213" i="5"/>
  <c r="V214" i="5"/>
  <c r="E214" i="5"/>
  <c r="X214" i="5" s="1"/>
  <c r="V215" i="5"/>
  <c r="E215" i="5"/>
  <c r="X215" i="5" s="1"/>
  <c r="V216" i="5"/>
  <c r="E216" i="5"/>
  <c r="X216" i="5" s="1"/>
  <c r="V217" i="5"/>
  <c r="E217" i="5"/>
  <c r="X217" i="5" s="1"/>
  <c r="V218" i="5"/>
  <c r="E218" i="5"/>
  <c r="V219" i="5"/>
  <c r="E219" i="5"/>
  <c r="V220" i="5"/>
  <c r="E220" i="5"/>
  <c r="X220" i="5" s="1"/>
  <c r="V221" i="5"/>
  <c r="E221" i="5"/>
  <c r="X221" i="5" s="1"/>
  <c r="V222" i="5"/>
  <c r="E222" i="5"/>
  <c r="X222" i="5" s="1"/>
  <c r="V223" i="5"/>
  <c r="E223" i="5"/>
  <c r="X223" i="5" s="1"/>
  <c r="V224" i="5"/>
  <c r="E224" i="5"/>
  <c r="V225" i="5"/>
  <c r="E225" i="5"/>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V237" i="5"/>
  <c r="E237" i="5"/>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V267" i="5"/>
  <c r="E267" i="5"/>
  <c r="V268" i="5"/>
  <c r="E268" i="5"/>
  <c r="X268" i="5" s="1"/>
  <c r="V269" i="5"/>
  <c r="E269" i="5"/>
  <c r="X269" i="5" s="1"/>
  <c r="V270" i="5"/>
  <c r="E270" i="5"/>
  <c r="X270" i="5" s="1"/>
  <c r="V271" i="5"/>
  <c r="E271" i="5"/>
  <c r="X271" i="5" s="1"/>
  <c r="V272" i="5"/>
  <c r="E272" i="5"/>
  <c r="V273" i="5"/>
  <c r="E273" i="5"/>
  <c r="V274" i="5"/>
  <c r="E274" i="5"/>
  <c r="X274" i="5" s="1"/>
  <c r="V275" i="5"/>
  <c r="E275" i="5"/>
  <c r="X275" i="5" s="1"/>
  <c r="V276" i="5"/>
  <c r="E276" i="5"/>
  <c r="X276" i="5" s="1"/>
  <c r="V277" i="5"/>
  <c r="E277" i="5"/>
  <c r="X277" i="5" s="1"/>
  <c r="V278" i="5"/>
  <c r="E278" i="5"/>
  <c r="V279" i="5"/>
  <c r="E279" i="5"/>
  <c r="V280" i="5"/>
  <c r="E280" i="5"/>
  <c r="X280" i="5" s="1"/>
  <c r="V281" i="5"/>
  <c r="E281" i="5"/>
  <c r="X281" i="5" s="1"/>
  <c r="V282" i="5"/>
  <c r="E282" i="5"/>
  <c r="X282" i="5" s="1"/>
  <c r="V283" i="5"/>
  <c r="E283" i="5"/>
  <c r="X283" i="5" s="1"/>
  <c r="V284" i="5"/>
  <c r="E284" i="5"/>
  <c r="V285" i="5"/>
  <c r="E285" i="5"/>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V345" i="5"/>
  <c r="E345" i="5"/>
  <c r="V346" i="5"/>
  <c r="E346" i="5"/>
  <c r="X346" i="5" s="1"/>
  <c r="V347" i="5"/>
  <c r="E347" i="5"/>
  <c r="X347" i="5" s="1"/>
  <c r="V348" i="5"/>
  <c r="E348" i="5"/>
  <c r="X348" i="5" s="1"/>
  <c r="V349" i="5"/>
  <c r="E349" i="5"/>
  <c r="X349" i="5" s="1"/>
  <c r="V350" i="5"/>
  <c r="E350" i="5"/>
  <c r="V351" i="5"/>
  <c r="E351" i="5"/>
  <c r="V352" i="5"/>
  <c r="E352" i="5"/>
  <c r="X352" i="5" s="1"/>
  <c r="V353" i="5"/>
  <c r="E353" i="5"/>
  <c r="X353" i="5" s="1"/>
  <c r="V354" i="5"/>
  <c r="E354" i="5"/>
  <c r="X354" i="5" s="1"/>
  <c r="V355" i="5"/>
  <c r="E355" i="5"/>
  <c r="X355" i="5" s="1"/>
  <c r="V356" i="5"/>
  <c r="E356" i="5"/>
  <c r="V357" i="5"/>
  <c r="E357" i="5"/>
  <c r="V358" i="5"/>
  <c r="E358" i="5"/>
  <c r="X358" i="5" s="1"/>
  <c r="V359" i="5"/>
  <c r="E359" i="5"/>
  <c r="X359" i="5" s="1"/>
  <c r="V360" i="5"/>
  <c r="E360" i="5"/>
  <c r="X360" i="5" s="1"/>
  <c r="V361" i="5"/>
  <c r="E361" i="5"/>
  <c r="X361" i="5" s="1"/>
  <c r="V362" i="5"/>
  <c r="E362" i="5"/>
  <c r="V363" i="5"/>
  <c r="E363" i="5"/>
  <c r="V364" i="5"/>
  <c r="E364" i="5"/>
  <c r="X364" i="5" s="1"/>
  <c r="V365" i="5"/>
  <c r="E365" i="5"/>
  <c r="X365" i="5" s="1"/>
  <c r="V366" i="5"/>
  <c r="E366" i="5"/>
  <c r="X366" i="5" s="1"/>
  <c r="V367" i="5"/>
  <c r="E367" i="5"/>
  <c r="X367" i="5" s="1"/>
  <c r="V368" i="5"/>
  <c r="E368" i="5"/>
  <c r="V369" i="5"/>
  <c r="E369" i="5"/>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V381" i="5"/>
  <c r="E381" i="5"/>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V417" i="5"/>
  <c r="E417" i="5"/>
  <c r="V418" i="5"/>
  <c r="E418" i="5"/>
  <c r="X418" i="5" s="1"/>
  <c r="V419" i="5"/>
  <c r="E419" i="5"/>
  <c r="X419" i="5" s="1"/>
  <c r="V420" i="5"/>
  <c r="E420" i="5"/>
  <c r="X420" i="5" s="1"/>
  <c r="V421" i="5"/>
  <c r="E421" i="5"/>
  <c r="X421" i="5" s="1"/>
  <c r="V422" i="5"/>
  <c r="E422" i="5"/>
  <c r="V423" i="5"/>
  <c r="E423" i="5"/>
  <c r="V424" i="5"/>
  <c r="E424" i="5"/>
  <c r="X424" i="5" s="1"/>
  <c r="V425" i="5"/>
  <c r="E425" i="5"/>
  <c r="X425" i="5" s="1"/>
  <c r="V426" i="5"/>
  <c r="E426" i="5"/>
  <c r="X426" i="5" s="1"/>
  <c r="V427" i="5"/>
  <c r="E427" i="5"/>
  <c r="X427" i="5" s="1"/>
  <c r="V428" i="5"/>
  <c r="E428" i="5"/>
  <c r="V429" i="5"/>
  <c r="E429" i="5"/>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V441" i="5"/>
  <c r="E441" i="5"/>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V465" i="5"/>
  <c r="E465" i="5"/>
  <c r="X465" i="5" s="1"/>
  <c r="V466" i="5"/>
  <c r="E466" i="5"/>
  <c r="X466" i="5" s="1"/>
  <c r="V467" i="5"/>
  <c r="E467" i="5"/>
  <c r="X467" i="5" s="1"/>
  <c r="V468" i="5"/>
  <c r="E468" i="5"/>
  <c r="X468" i="5" s="1"/>
  <c r="V469" i="5"/>
  <c r="E469" i="5"/>
  <c r="X469" i="5" s="1"/>
  <c r="V470" i="5"/>
  <c r="E470" i="5"/>
  <c r="V471" i="5"/>
  <c r="E471" i="5"/>
  <c r="V472" i="5"/>
  <c r="E472" i="5"/>
  <c r="X472" i="5" s="1"/>
  <c r="V473" i="5"/>
  <c r="E473" i="5"/>
  <c r="X473" i="5" s="1"/>
  <c r="V474" i="5"/>
  <c r="E474" i="5"/>
  <c r="X474" i="5" s="1"/>
  <c r="V475" i="5"/>
  <c r="E475" i="5"/>
  <c r="X475" i="5" s="1"/>
  <c r="V476" i="5"/>
  <c r="E476" i="5"/>
  <c r="V477" i="5"/>
  <c r="E477" i="5"/>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V495" i="5"/>
  <c r="E495" i="5"/>
  <c r="V496" i="5"/>
  <c r="E496" i="5"/>
  <c r="X496" i="5" s="1"/>
  <c r="V497" i="5"/>
  <c r="E497" i="5"/>
  <c r="X497" i="5" s="1"/>
  <c r="V498" i="5"/>
  <c r="E498" i="5"/>
  <c r="X498" i="5" s="1"/>
  <c r="V499" i="5"/>
  <c r="E499" i="5"/>
  <c r="X499" i="5" s="1"/>
  <c r="V500" i="5"/>
  <c r="E500" i="5"/>
  <c r="V501" i="5"/>
  <c r="E501" i="5"/>
  <c r="V502" i="5"/>
  <c r="E502" i="5"/>
  <c r="X502" i="5" s="1"/>
  <c r="V503" i="5"/>
  <c r="E503" i="5"/>
  <c r="X503" i="5" s="1"/>
  <c r="V504" i="5"/>
  <c r="E504" i="5"/>
  <c r="X504" i="5" s="1"/>
  <c r="V505" i="5"/>
  <c r="E505" i="5"/>
  <c r="X505" i="5" s="1"/>
  <c r="V506" i="5"/>
  <c r="E506" i="5"/>
  <c r="V507" i="5"/>
  <c r="E507" i="5"/>
  <c r="V508" i="5"/>
  <c r="E508" i="5"/>
  <c r="X508" i="5" s="1"/>
  <c r="V509" i="5"/>
  <c r="E509" i="5"/>
  <c r="X509" i="5" s="1"/>
  <c r="V510" i="5"/>
  <c r="E510" i="5"/>
  <c r="X510" i="5" s="1"/>
  <c r="V511" i="5"/>
  <c r="E511" i="5"/>
  <c r="X511" i="5" s="1"/>
  <c r="V512" i="5"/>
  <c r="E512" i="5"/>
  <c r="V513" i="5"/>
  <c r="E513" i="5"/>
  <c r="V514" i="5"/>
  <c r="E514" i="5"/>
  <c r="X514" i="5" s="1"/>
  <c r="V515" i="5"/>
  <c r="E515" i="5"/>
  <c r="X515" i="5" s="1"/>
  <c r="V516" i="5"/>
  <c r="E516" i="5"/>
  <c r="X516" i="5" s="1"/>
  <c r="V517" i="5"/>
  <c r="E517" i="5"/>
  <c r="X517" i="5" s="1"/>
  <c r="V518" i="5"/>
  <c r="E518" i="5"/>
  <c r="V519" i="5"/>
  <c r="E519" i="5"/>
  <c r="V520" i="5"/>
  <c r="E520" i="5"/>
  <c r="X520" i="5" s="1"/>
  <c r="V521" i="5"/>
  <c r="E521" i="5"/>
  <c r="X521" i="5" s="1"/>
  <c r="V522" i="5"/>
  <c r="E522" i="5"/>
  <c r="X522" i="5" s="1"/>
  <c r="V523" i="5"/>
  <c r="E523" i="5"/>
  <c r="X523" i="5" s="1"/>
  <c r="V524" i="5"/>
  <c r="E524" i="5"/>
  <c r="V525" i="5"/>
  <c r="E525" i="5"/>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V537" i="5"/>
  <c r="E537" i="5"/>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V561" i="5"/>
  <c r="E561" i="5"/>
  <c r="V562" i="5"/>
  <c r="E562" i="5"/>
  <c r="X562" i="5" s="1"/>
  <c r="V563" i="5"/>
  <c r="E563" i="5"/>
  <c r="X563" i="5" s="1"/>
  <c r="V564" i="5"/>
  <c r="E564" i="5"/>
  <c r="X564" i="5" s="1"/>
  <c r="V565" i="5"/>
  <c r="E565" i="5"/>
  <c r="X565" i="5" s="1"/>
  <c r="V566" i="5"/>
  <c r="E566" i="5"/>
  <c r="V567" i="5"/>
  <c r="E567" i="5"/>
  <c r="V568" i="5"/>
  <c r="E568" i="5"/>
  <c r="X568" i="5" s="1"/>
  <c r="V569" i="5"/>
  <c r="E569" i="5"/>
  <c r="X569" i="5" s="1"/>
  <c r="V570" i="5"/>
  <c r="E570" i="5"/>
  <c r="X570" i="5" s="1"/>
  <c r="V571" i="5"/>
  <c r="E571" i="5"/>
  <c r="X571" i="5" s="1"/>
  <c r="V572" i="5"/>
  <c r="E572" i="5"/>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V585" i="5"/>
  <c r="E585" i="5"/>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X619" i="5" s="1"/>
  <c r="V620" i="5"/>
  <c r="E620" i="5"/>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V639" i="5"/>
  <c r="E639" i="5"/>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V669" i="5"/>
  <c r="E669" i="5"/>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V717" i="5"/>
  <c r="E717" i="5"/>
  <c r="V718" i="5"/>
  <c r="E718" i="5"/>
  <c r="X718" i="5" s="1"/>
  <c r="V719" i="5"/>
  <c r="E719" i="5"/>
  <c r="X719" i="5" s="1"/>
  <c r="V720" i="5"/>
  <c r="E720" i="5"/>
  <c r="X720" i="5" s="1"/>
  <c r="V721" i="5"/>
  <c r="E721" i="5"/>
  <c r="X721" i="5" s="1"/>
  <c r="V722" i="5"/>
  <c r="E722" i="5"/>
  <c r="V723" i="5"/>
  <c r="E723" i="5"/>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V735" i="5"/>
  <c r="E735" i="5"/>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V747" i="5"/>
  <c r="E747" i="5"/>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V759" i="5"/>
  <c r="E759" i="5"/>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V771" i="5"/>
  <c r="E771" i="5"/>
  <c r="X771" i="5" s="1"/>
  <c r="V772" i="5"/>
  <c r="E772" i="5"/>
  <c r="X772" i="5" s="1"/>
  <c r="V773" i="5"/>
  <c r="E773" i="5"/>
  <c r="X773" i="5" s="1"/>
  <c r="V774" i="5"/>
  <c r="E774" i="5"/>
  <c r="X774" i="5" s="1"/>
  <c r="V775" i="5"/>
  <c r="E775" i="5"/>
  <c r="X775" i="5" s="1"/>
  <c r="V776" i="5"/>
  <c r="E776" i="5"/>
  <c r="V777" i="5"/>
  <c r="E777" i="5"/>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V789" i="5"/>
  <c r="E789" i="5"/>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V813" i="5"/>
  <c r="E813" i="5"/>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V837" i="5"/>
  <c r="E837" i="5"/>
  <c r="X837" i="5" s="1"/>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V1011" i="5"/>
  <c r="E1011" i="5"/>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V1918" i="5"/>
  <c r="E1918" i="5"/>
  <c r="X1918" i="5" s="1"/>
  <c r="V1919" i="5"/>
  <c r="E1919" i="5"/>
  <c r="X1919" i="5" s="1"/>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X2371" i="5" s="1"/>
  <c r="V2372" i="5"/>
  <c r="E2372" i="5"/>
  <c r="X2372" i="5" s="1"/>
  <c r="V2373" i="5"/>
  <c r="E2373" i="5"/>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V2500" i="5"/>
  <c r="E2500" i="5"/>
  <c r="X2500" i="5" s="1"/>
  <c r="G60" i="6"/>
  <c r="B15" i="6"/>
  <c r="F23" i="6" s="1"/>
  <c r="B20" i="6"/>
  <c r="G20" i="6"/>
  <c r="B23" i="6"/>
  <c r="G23" i="6"/>
  <c r="F21" i="6"/>
  <c r="G21" i="6"/>
  <c r="H21" i="6"/>
  <c r="B8" i="6"/>
  <c r="G8" i="6"/>
  <c r="H8" i="6" s="1"/>
  <c r="B11" i="6"/>
  <c r="G11" i="6"/>
  <c r="H11" i="6" s="1"/>
  <c r="D11" i="6" s="1"/>
  <c r="G26" i="6"/>
  <c r="H26" i="6"/>
  <c r="F31" i="6"/>
  <c r="H31" i="6"/>
  <c r="F36" i="6"/>
  <c r="H36" i="6"/>
  <c r="F41" i="6"/>
  <c r="H41" i="6"/>
  <c r="F46" i="6"/>
  <c r="H46" i="6"/>
  <c r="I4" i="6"/>
  <c r="J4" i="6"/>
  <c r="I5" i="6"/>
  <c r="J5" i="6"/>
  <c r="I6" i="6"/>
  <c r="C6" i="6" s="1"/>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 i="5"/>
  <c r="X14" i="5"/>
  <c r="X15" i="5"/>
  <c r="X20" i="5"/>
  <c r="X26" i="5"/>
  <c r="X27" i="5"/>
  <c r="X32" i="5"/>
  <c r="X38" i="5"/>
  <c r="X39" i="5"/>
  <c r="X45" i="5"/>
  <c r="X50" i="5"/>
  <c r="X56" i="5"/>
  <c r="X57" i="5"/>
  <c r="X60" i="5"/>
  <c r="X62" i="5"/>
  <c r="X63" i="5"/>
  <c r="X69" i="5"/>
  <c r="X74" i="5"/>
  <c r="X75" i="5"/>
  <c r="X81" i="5"/>
  <c r="X86" i="5"/>
  <c r="X87" i="5"/>
  <c r="X92" i="5"/>
  <c r="X93" i="5"/>
  <c r="X98" i="5"/>
  <c r="X105" i="5"/>
  <c r="X110" i="5"/>
  <c r="X116" i="5"/>
  <c r="X122" i="5"/>
  <c r="X129" i="5"/>
  <c r="X134" i="5"/>
  <c r="X135" i="5"/>
  <c r="X141" i="5"/>
  <c r="X146" i="5"/>
  <c r="X147" i="5"/>
  <c r="X152" i="5"/>
  <c r="X153" i="5"/>
  <c r="X158" i="5"/>
  <c r="X159" i="5"/>
  <c r="X164" i="5"/>
  <c r="X170" i="5"/>
  <c r="X171" i="5"/>
  <c r="X182" i="5"/>
  <c r="X183" i="5"/>
  <c r="X189" i="5"/>
  <c r="X194" i="5"/>
  <c r="X200" i="5"/>
  <c r="X201" i="5"/>
  <c r="X206" i="5"/>
  <c r="X207" i="5"/>
  <c r="X212" i="5"/>
  <c r="X213" i="5"/>
  <c r="X218" i="5"/>
  <c r="X219" i="5"/>
  <c r="X224" i="5"/>
  <c r="X225" i="5"/>
  <c r="X231" i="5"/>
  <c r="X236" i="5"/>
  <c r="X237" i="5"/>
  <c r="X242" i="5"/>
  <c r="X248" i="5"/>
  <c r="X254" i="5"/>
  <c r="X260" i="5"/>
  <c r="X266" i="5"/>
  <c r="X267" i="5"/>
  <c r="X272" i="5"/>
  <c r="X273" i="5"/>
  <c r="X278" i="5"/>
  <c r="X279" i="5"/>
  <c r="X284" i="5"/>
  <c r="X285" i="5"/>
  <c r="X290" i="5"/>
  <c r="X296" i="5"/>
  <c r="X297" i="5"/>
  <c r="X303" i="5"/>
  <c r="X308" i="5"/>
  <c r="X314" i="5"/>
  <c r="X315" i="5"/>
  <c r="X320" i="5"/>
  <c r="X327" i="5"/>
  <c r="X332" i="5"/>
  <c r="X338" i="5"/>
  <c r="X344" i="5"/>
  <c r="X345" i="5"/>
  <c r="X350" i="5"/>
  <c r="X351" i="5"/>
  <c r="X356" i="5"/>
  <c r="X357" i="5"/>
  <c r="X362" i="5"/>
  <c r="X363" i="5"/>
  <c r="X368" i="5"/>
  <c r="X369" i="5"/>
  <c r="X374" i="5"/>
  <c r="X380" i="5"/>
  <c r="X381" i="5"/>
  <c r="X386" i="5"/>
  <c r="X393" i="5"/>
  <c r="X398" i="5"/>
  <c r="X411" i="5"/>
  <c r="X416" i="5"/>
  <c r="X417" i="5"/>
  <c r="X422" i="5"/>
  <c r="X423" i="5"/>
  <c r="X428" i="5"/>
  <c r="X429" i="5"/>
  <c r="X435" i="5"/>
  <c r="X440" i="5"/>
  <c r="X441" i="5"/>
  <c r="X446" i="5"/>
  <c r="X447" i="5"/>
  <c r="X452" i="5"/>
  <c r="X464" i="5"/>
  <c r="X470" i="5"/>
  <c r="X471" i="5"/>
  <c r="X476" i="5"/>
  <c r="X477" i="5"/>
  <c r="X482" i="5"/>
  <c r="X488" i="5"/>
  <c r="X494" i="5"/>
  <c r="X495" i="5"/>
  <c r="X500" i="5"/>
  <c r="X501" i="5"/>
  <c r="X506" i="5"/>
  <c r="X507" i="5"/>
  <c r="X512" i="5"/>
  <c r="X513" i="5"/>
  <c r="X518" i="5"/>
  <c r="X519" i="5"/>
  <c r="X524" i="5"/>
  <c r="X525" i="5"/>
  <c r="X530" i="5"/>
  <c r="X536" i="5"/>
  <c r="X537" i="5"/>
  <c r="X542" i="5"/>
  <c r="X548" i="5"/>
  <c r="X554" i="5"/>
  <c r="X555" i="5"/>
  <c r="X560" i="5"/>
  <c r="X561" i="5"/>
  <c r="X566" i="5"/>
  <c r="X567" i="5"/>
  <c r="X572" i="5"/>
  <c r="X579" i="5"/>
  <c r="X584" i="5"/>
  <c r="X585" i="5"/>
  <c r="X591" i="5"/>
  <c r="X596" i="5"/>
  <c r="X603" i="5"/>
  <c r="X614" i="5"/>
  <c r="X620" i="5"/>
  <c r="X621" i="5"/>
  <c r="X632" i="5"/>
  <c r="X633" i="5"/>
  <c r="X638" i="5"/>
  <c r="X639" i="5"/>
  <c r="X644" i="5"/>
  <c r="X650" i="5"/>
  <c r="X651" i="5"/>
  <c r="X663" i="5"/>
  <c r="X668" i="5"/>
  <c r="X669" i="5"/>
  <c r="X674" i="5"/>
  <c r="X681" i="5"/>
  <c r="X686" i="5"/>
  <c r="X698" i="5"/>
  <c r="X705" i="5"/>
  <c r="X711" i="5"/>
  <c r="X716" i="5"/>
  <c r="X717" i="5"/>
  <c r="X722" i="5"/>
  <c r="X723" i="5"/>
  <c r="X729" i="5"/>
  <c r="X734" i="5"/>
  <c r="X735" i="5"/>
  <c r="X740" i="5"/>
  <c r="X746" i="5"/>
  <c r="X747" i="5"/>
  <c r="X752" i="5"/>
  <c r="X758" i="5"/>
  <c r="X759" i="5"/>
  <c r="X765" i="5"/>
  <c r="X770" i="5"/>
  <c r="X776" i="5"/>
  <c r="X777" i="5"/>
  <c r="X782" i="5"/>
  <c r="X783" i="5"/>
  <c r="X788" i="5"/>
  <c r="X789" i="5"/>
  <c r="X795" i="5"/>
  <c r="X801" i="5"/>
  <c r="X807" i="5"/>
  <c r="X812" i="5"/>
  <c r="X813" i="5"/>
  <c r="X836" i="5"/>
  <c r="X843" i="5"/>
  <c r="X849" i="5"/>
  <c r="X855" i="5"/>
  <c r="X861" i="5"/>
  <c r="X873" i="5"/>
  <c r="X884" i="5"/>
  <c r="X891" i="5"/>
  <c r="X903" i="5"/>
  <c r="X921" i="5"/>
  <c r="X927" i="5"/>
  <c r="X933" i="5"/>
  <c r="X945" i="5"/>
  <c r="X957" i="5"/>
  <c r="X969" i="5"/>
  <c r="X987" i="5"/>
  <c r="X999" i="5"/>
  <c r="X1005" i="5"/>
  <c r="X1010" i="5"/>
  <c r="X1011" i="5"/>
  <c r="X1017" i="5"/>
  <c r="X1023" i="5"/>
  <c r="X1059" i="5"/>
  <c r="X1071" i="5"/>
  <c r="X1083" i="5"/>
  <c r="X1095" i="5"/>
  <c r="X1107" i="5"/>
  <c r="X1119" i="5"/>
  <c r="X1143" i="5"/>
  <c r="X1155" i="5"/>
  <c r="X1203" i="5"/>
  <c r="X1215" i="5"/>
  <c r="X1227" i="5"/>
  <c r="X1239" i="5"/>
  <c r="X1251" i="5"/>
  <c r="X1263" i="5"/>
  <c r="X1280" i="5"/>
  <c r="X1287" i="5"/>
  <c r="X1299" i="5"/>
  <c r="X1347" i="5"/>
  <c r="X1359" i="5"/>
  <c r="X1371" i="5"/>
  <c r="X1383" i="5"/>
  <c r="X1395" i="5"/>
  <c r="X1407" i="5"/>
  <c r="X1431" i="5"/>
  <c r="X1443" i="5"/>
  <c r="X1472" i="5"/>
  <c r="X1491" i="5"/>
  <c r="X1503" i="5"/>
  <c r="X1515" i="5"/>
  <c r="X1527" i="5"/>
  <c r="X1532" i="5"/>
  <c r="X1539" i="5"/>
  <c r="X1551" i="5"/>
  <c r="X1575" i="5"/>
  <c r="X1587" i="5"/>
  <c r="X1635" i="5"/>
  <c r="X1647" i="5"/>
  <c r="X1659" i="5"/>
  <c r="X1671" i="5"/>
  <c r="X1683" i="5"/>
  <c r="X1695" i="5"/>
  <c r="X1719" i="5"/>
  <c r="X1731" i="5"/>
  <c r="X1736" i="5"/>
  <c r="X1779" i="5"/>
  <c r="X1791" i="5"/>
  <c r="X1797" i="5"/>
  <c r="X1803" i="5"/>
  <c r="X1809" i="5"/>
  <c r="X1815" i="5"/>
  <c r="X1821" i="5"/>
  <c r="X1827" i="5"/>
  <c r="X1833" i="5"/>
  <c r="X1845" i="5"/>
  <c r="X1857" i="5"/>
  <c r="X1863" i="5"/>
  <c r="X1869" i="5"/>
  <c r="X1875" i="5"/>
  <c r="X1881" i="5"/>
  <c r="X1887" i="5"/>
  <c r="X1893" i="5"/>
  <c r="X1899" i="5"/>
  <c r="X1904" i="5"/>
  <c r="X1905" i="5"/>
  <c r="X1917" i="5"/>
  <c r="X1923" i="5"/>
  <c r="X1929" i="5"/>
  <c r="X1935" i="5"/>
  <c r="X1941" i="5"/>
  <c r="X1947" i="5"/>
  <c r="X1953" i="5"/>
  <c r="X1965" i="5"/>
  <c r="X1971" i="5"/>
  <c r="X1977" i="5"/>
  <c r="X1983" i="5"/>
  <c r="X2001" i="5"/>
  <c r="X2007" i="5"/>
  <c r="X2013" i="5"/>
  <c r="X2019" i="5"/>
  <c r="X2025" i="5"/>
  <c r="X2031" i="5"/>
  <c r="X2043" i="5"/>
  <c r="X2055" i="5"/>
  <c r="X2061" i="5"/>
  <c r="X2067" i="5"/>
  <c r="X2073" i="5"/>
  <c r="X2091" i="5"/>
  <c r="X2097" i="5"/>
  <c r="X2103" i="5"/>
  <c r="X2109" i="5"/>
  <c r="X2121" i="5"/>
  <c r="X2127" i="5"/>
  <c r="X2145" i="5"/>
  <c r="X2151" i="5"/>
  <c r="X2157" i="5"/>
  <c r="X2163" i="5"/>
  <c r="X2169" i="5"/>
  <c r="X2181" i="5"/>
  <c r="X2187" i="5"/>
  <c r="X2205" i="5"/>
  <c r="X2211" i="5"/>
  <c r="X2217" i="5"/>
  <c r="X2229" i="5"/>
  <c r="X2241" i="5"/>
  <c r="X2247" i="5"/>
  <c r="X2253" i="5"/>
  <c r="X2259" i="5"/>
  <c r="X2277" i="5"/>
  <c r="X2289" i="5"/>
  <c r="X2295" i="5"/>
  <c r="X2301" i="5"/>
  <c r="X2318" i="5"/>
  <c r="X2325" i="5"/>
  <c r="X2331" i="5"/>
  <c r="X2337" i="5"/>
  <c r="X2349" i="5"/>
  <c r="X2361" i="5"/>
  <c r="X2367" i="5"/>
  <c r="X2373" i="5"/>
  <c r="X2397" i="5"/>
  <c r="X2403" i="5"/>
  <c r="X2409" i="5"/>
  <c r="X2427" i="5"/>
  <c r="X2433" i="5"/>
  <c r="X2439" i="5"/>
  <c r="X2451" i="5"/>
  <c r="X2463" i="5"/>
  <c r="X2481" i="5"/>
  <c r="X2487" i="5"/>
  <c r="X249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D12" i="6" s="1"/>
  <c r="B10" i="6"/>
  <c r="G10" i="6" s="1"/>
  <c r="H10" i="6" s="1"/>
  <c r="B9" i="6"/>
  <c r="G9" i="6" s="1"/>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44" i="4" s="1"/>
  <c r="A28" i="6" s="1"/>
  <c r="B3" i="6"/>
  <c r="A4" i="8"/>
  <c r="B22" i="3"/>
  <c r="B4" i="8"/>
  <c r="B34" i="4"/>
  <c r="B40" i="4"/>
  <c r="A25" i="6" s="1"/>
  <c r="C3" i="6"/>
  <c r="I4" i="8"/>
  <c r="C46" i="6"/>
  <c r="C5" i="7"/>
  <c r="A1" i="6"/>
  <c r="A85" i="4"/>
  <c r="B33" i="4"/>
  <c r="A21" i="6" s="1"/>
  <c r="B81" i="4"/>
  <c r="A57" i="6" s="1"/>
  <c r="H4" i="5"/>
  <c r="O4" i="5"/>
  <c r="B2" i="5"/>
  <c r="B41" i="4"/>
  <c r="B53" i="4" s="1"/>
  <c r="A3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21" i="6" l="1"/>
  <c r="F44" i="6"/>
  <c r="H44" i="6" s="1"/>
  <c r="D44" i="6" s="1"/>
  <c r="F61" i="6"/>
  <c r="H61" i="6" s="1"/>
  <c r="F34" i="6"/>
  <c r="H34" i="6" s="1"/>
  <c r="H24" i="6"/>
  <c r="F39" i="6"/>
  <c r="H39" i="6" s="1"/>
  <c r="C44" i="6"/>
  <c r="G16" i="6"/>
  <c r="H16" i="6" s="1"/>
  <c r="F60" i="6"/>
  <c r="F33" i="6"/>
  <c r="H33" i="6" s="1"/>
  <c r="F38" i="6"/>
  <c r="H38" i="6" s="1"/>
  <c r="F43" i="6"/>
  <c r="H43" i="6" s="1"/>
  <c r="D43" i="6" s="1"/>
  <c r="F28" i="6"/>
  <c r="H28" i="6" s="1"/>
  <c r="D28" i="6" s="1"/>
  <c r="F48" i="6"/>
  <c r="F52" i="6" s="1"/>
  <c r="H52" i="6" s="1"/>
  <c r="H23" i="6"/>
  <c r="C43" i="6"/>
  <c r="C28" i="6"/>
  <c r="C20" i="6"/>
  <c r="F20" i="6"/>
  <c r="H20" i="6" s="1"/>
  <c r="D20" i="6" s="1"/>
  <c r="G15" i="6"/>
  <c r="H15" i="6" s="1"/>
  <c r="C13" i="6"/>
  <c r="D9" i="6"/>
  <c r="C9" i="6"/>
  <c r="C10" i="6"/>
  <c r="D10" i="6"/>
  <c r="C12" i="6"/>
  <c r="C11" i="6"/>
  <c r="D8" i="6"/>
  <c r="C8" i="6"/>
  <c r="C7" i="6"/>
  <c r="D7" i="6"/>
  <c r="D31" i="4"/>
  <c r="C5" i="6"/>
  <c r="B58" i="4"/>
  <c r="A40" i="6" s="1"/>
  <c r="H59" i="6"/>
  <c r="C4" i="6"/>
  <c r="D4" i="6"/>
  <c r="B63" i="4"/>
  <c r="A44" i="6" s="1"/>
  <c r="D37" i="4"/>
  <c r="B65" i="4"/>
  <c r="A46" i="6" s="1"/>
  <c r="B59" i="4"/>
  <c r="A41" i="6" s="1"/>
  <c r="B47" i="4"/>
  <c r="A31" i="6" s="1"/>
  <c r="D49" i="4"/>
  <c r="A26" i="6"/>
  <c r="G68" i="4"/>
  <c r="G31" i="4"/>
  <c r="D61" i="4"/>
  <c r="B56" i="4"/>
  <c r="A38" i="6" s="1"/>
  <c r="D55" i="4"/>
  <c r="D68" i="4"/>
  <c r="B51" i="4"/>
  <c r="A34" i="6" s="1"/>
  <c r="A24" i="6"/>
  <c r="B75" i="4"/>
  <c r="A53" i="6" s="1"/>
  <c r="B74" i="4"/>
  <c r="A52" i="6" s="1"/>
  <c r="B62" i="4"/>
  <c r="A43" i="6" s="1"/>
  <c r="B50" i="4"/>
  <c r="A33" i="6" s="1"/>
  <c r="A23" i="6"/>
  <c r="G37" i="4"/>
  <c r="G61" i="4"/>
  <c r="G49" i="4"/>
  <c r="G55" i="4"/>
  <c r="B64" i="4"/>
  <c r="A45" i="6" s="1"/>
  <c r="B52" i="4"/>
  <c r="A35" i="6" s="1"/>
  <c r="B46" i="4"/>
  <c r="A30" i="6" s="1"/>
  <c r="G64" i="6" a="1"/>
  <c r="G64" i="6" s="1"/>
  <c r="H64" i="6" s="1"/>
  <c r="D34" i="6" l="1"/>
  <c r="C34" i="6"/>
  <c r="D16" i="6"/>
  <c r="K61" i="6"/>
  <c r="C16" i="6"/>
  <c r="D24" i="6"/>
  <c r="C24" i="6"/>
  <c r="C39" i="6"/>
  <c r="D39" i="6"/>
  <c r="C61" i="6"/>
  <c r="D61" i="6"/>
  <c r="D52" i="6"/>
  <c r="C52" i="6"/>
  <c r="D15" i="6"/>
  <c r="C15" i="6"/>
  <c r="K60" i="6"/>
  <c r="D38" i="6"/>
  <c r="C38" i="6"/>
  <c r="D23" i="6"/>
  <c r="C23" i="6"/>
  <c r="F53" i="6"/>
  <c r="H53" i="6" s="1"/>
  <c r="F54" i="6"/>
  <c r="H54" i="6" s="1"/>
  <c r="F58" i="6"/>
  <c r="H58" i="6" s="1"/>
  <c r="F55" i="6"/>
  <c r="H55" i="6" s="1"/>
  <c r="H48" i="6"/>
  <c r="F49" i="6"/>
  <c r="F57" i="6"/>
  <c r="H57" i="6" s="1"/>
  <c r="C33" i="6"/>
  <c r="D33" i="6"/>
  <c r="H60" i="6"/>
  <c r="B2" i="6"/>
  <c r="D59" i="6"/>
  <c r="C59" i="6"/>
  <c r="D58" i="6" l="1"/>
  <c r="C58" i="6"/>
  <c r="D54" i="6"/>
  <c r="C54" i="6"/>
  <c r="D60" i="6"/>
  <c r="C60" i="6"/>
  <c r="D57" i="6"/>
  <c r="C57" i="6"/>
  <c r="D53" i="6"/>
  <c r="C53" i="6"/>
  <c r="F50" i="6"/>
  <c r="H50" i="6" s="1"/>
  <c r="H49" i="6"/>
  <c r="D48" i="6"/>
  <c r="C48" i="6"/>
  <c r="D55" i="6"/>
  <c r="C55" i="6"/>
  <c r="C49" i="6" l="1"/>
  <c r="D49" i="6"/>
  <c r="H65" i="6"/>
  <c r="D2" i="6" s="1"/>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<sst xmlns="http://schemas.openxmlformats.org/spreadsheetml/2006/main" count="23024" uniqueCount="19213">
  <si>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</si>
  <si>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</si>
  <si>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</si>
  <si>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</si>
  <si>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</si>
  <si>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</si>
  <si>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</si>
  <si>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</si>
  <si>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</si>
  <si>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</si>
  <si>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</si>
  <si>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</si>
  <si>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</si>
  <si>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</si>
  <si>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</si>
  <si>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</si>
  <si>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</si>
  <si>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</si>
  <si>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</si>
  <si>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</si>
  <si>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</si>
  <si>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</si>
  <si>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</si>
  <si>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</si>
  <si>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</si>
  <si>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</si>
  <si>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</si>
  <si>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</si>
  <si>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</si>
  <si>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</si>
  <si>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</si>
  <si>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</si>
  <si>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</si>
  <si>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</si>
  <si>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</si>
  <si>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</si>
  <si>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</si>
  <si>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</si>
  <si>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</si>
  <si>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</si>
  <si>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</si>
  <si>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</si>
  <si>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</si>
  <si>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</si>
  <si>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</si>
  <si>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</si>
  <si>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</si>
  <si>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</si>
  <si>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</si>
  <si>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</si>
  <si>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</si>
  <si>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</si>
  <si>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</si>
  <si>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</si>
  <si>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</si>
  <si>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</si>
  <si>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</si>
  <si>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</si>
  <si>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</si>
  <si>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</si>
  <si>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</si>
  <si>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</si>
  <si>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</si>
  <si>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</si>
  <si>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</si>
  <si>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</si>
  <si>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</si>
  <si>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</si>
  <si>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</si>
  <si>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</si>
  <si>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</si>
  <si>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</si>
  <si>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</si>
  <si>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</si>
  <si>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</si>
  <si>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</si>
  <si>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</si>
  <si>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</si>
  <si>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</si>
  <si>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</si>
  <si>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</si>
  <si>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</si>
  <si>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</si>
  <si>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</si>
  <si>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</si>
  <si>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</si>
  <si>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</si>
  <si>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</si>
  <si>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</si>
  <si>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</si>
  <si>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</si>
  <si>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</si>
  <si>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</si>
  <si>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</si>
  <si>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</si>
  <si>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</si>
  <si>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</si>
  <si>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</si>
  <si>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</si>
  <si>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</si>
  <si>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</si>
  <si>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</si>
  <si>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</si>
  <si>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</si>
  <si>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</si>
  <si>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</si>
  <si>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</si>
  <si>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</si>
  <si>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</si>
  <si>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</si>
  <si>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</si>
  <si>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</si>
  <si>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</si>
  <si>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</si>
  <si>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</si>
  <si>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</si>
  <si>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</si>
  <si>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</si>
  <si>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</si>
  <si>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</si>
  <si>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</si>
  <si>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</si>
  <si>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</si>
  <si>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</si>
  <si>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</si>
  <si>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</si>
  <si>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</si>
  <si>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</si>
  <si>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</si>
  <si>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</si>
  <si>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</si>
  <si>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</si>
  <si>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</si>
  <si>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</si>
  <si>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</si>
  <si>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</si>
  <si>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</si>
  <si>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</si>
  <si>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</si>
  <si>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</si>
  <si>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</si>
  <si>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</si>
  <si>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</si>
  <si>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</si>
  <si>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</si>
  <si>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</si>
  <si>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</si>
  <si>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</si>
  <si>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</si>
  <si>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</si>
  <si>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</si>
  <si>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</si>
  <si>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</si>
  <si>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</si>
  <si>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</si>
  <si>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</si>
  <si>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</si>
  <si>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</si>
  <si>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</si>
  <si>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</si>
  <si>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</si>
  <si>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</si>
  <si>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</si>
  <si>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</si>
  <si>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</si>
  <si>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</si>
  <si>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</si>
  <si>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</si>
  <si>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</si>
  <si>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</si>
  <si>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</si>
  <si>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</si>
  <si>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</si>
  <si>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</si>
  <si>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</si>
  <si>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</si>
  <si>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</si>
  <si>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</si>
  <si>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</si>
  <si>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</si>
  <si>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</si>
  <si>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</si>
  <si>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</si>
  <si>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</si>
  <si>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</si>
  <si>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</si>
  <si>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</si>
  <si>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</si>
  <si>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</si>
  <si>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</si>
  <si>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</si>
  <si>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</si>
  <si>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</si>
  <si>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</si>
  <si>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</si>
  <si>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</si>
  <si>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</si>
  <si>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</si>
  <si>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</si>
  <si>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</si>
  <si>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</si>
  <si>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</si>
  <si>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</si>
  <si>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</si>
  <si>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</si>
  <si>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</si>
  <si>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</si>
  <si>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</si>
  <si>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</si>
  <si>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</si>
  <si>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</si>
  <si>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</si>
  <si>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</si>
  <si>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</si>
  <si>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</si>
  <si>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</si>
  <si>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</si>
  <si>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</si>
  <si>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</si>
  <si>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</si>
  <si>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</si>
  <si>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</si>
  <si>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</si>
  <si>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</si>
  <si>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</si>
  <si>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</si>
  <si>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</si>
  <si>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</si>
  <si>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</si>
  <si>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</si>
  <si>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</si>
  <si>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</si>
  <si>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</si>
  <si>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</si>
  <si>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</si>
  <si>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</si>
  <si>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</si>
  <si>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</si>
  <si>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</si>
  <si>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</si>
  <si>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</si>
  <si>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</si>
  <si>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</si>
  <si>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</si>
  <si>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</si>
  <si>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</si>
  <si>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</si>
  <si>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</si>
  <si>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</si>
  <si>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</si>
  <si>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</si>
  <si>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</si>
  <si>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</si>
  <si>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</si>
  <si>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</si>
  <si>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</si>
  <si>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</si>
  <si>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</si>
  <si>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</si>
  <si>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</si>
  <si>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</si>
  <si>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</si>
  <si>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</si>
  <si>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</si>
  <si>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</si>
  <si>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</si>
  <si>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</si>
  <si>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</si>
  <si>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</si>
  <si>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</si>
  <si>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</si>
  <si>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</si>
  <si>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</si>
  <si>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</si>
  <si>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</si>
  <si>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</si>
  <si>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</si>
  <si>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</si>
  <si>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</si>
  <si>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</si>
  <si>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</si>
  <si>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</si>
  <si>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</si>
  <si>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</si>
  <si>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</si>
  <si>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</si>
  <si>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</si>
  <si>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</si>
  <si>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</si>
  <si>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</si>
  <si>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</si>
  <si>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</si>
  <si>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</si>
  <si>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</si>
  <si>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</si>
  <si>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</si>
  <si>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</si>
  <si>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</si>
  <si>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</si>
  <si>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</si>
  <si>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</si>
  <si>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</si>
  <si>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</si>
  <si>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</si>
  <si>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</si>
  <si>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</si>
  <si>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</si>
  <si>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</si>
  <si>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</si>
  <si>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</si>
  <si>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</si>
  <si>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</si>
  <si>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</si>
  <si>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</si>
  <si>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</si>
  <si>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</si>
  <si>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</si>
  <si>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</si>
  <si>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</si>
  <si>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</si>
  <si>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</si>
  <si>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</si>
  <si>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</si>
  <si>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</si>
  <si>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</si>
  <si>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</si>
  <si>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</si>
  <si>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</si>
  <si>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</si>
  <si>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</si>
  <si>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</si>
  <si>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</si>
  <si>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</si>
  <si>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</si>
  <si>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</si>
  <si>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</si>
  <si>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</si>
  <si>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</si>
  <si>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</si>
  <si>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</si>
  <si>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</si>
  <si>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</si>
  <si>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</si>
  <si>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</si>
  <si>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</si>
  <si>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</si>
  <si>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</si>
  <si>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</si>
  <si>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</si>
  <si>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</si>
  <si>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</si>
  <si>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</si>
  <si>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</si>
  <si>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</si>
  <si>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</si>
  <si>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</si>
  <si>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</si>
  <si>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</si>
  <si>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</si>
  <si>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</si>
  <si>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</si>
  <si>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</si>
  <si>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</si>
  <si>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</si>
  <si>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</si>
  <si>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</si>
  <si>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</si>
  <si>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</si>
  <si>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</si>
  <si>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</si>
  <si>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</si>
  <si>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</si>
  <si>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</si>
  <si>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</si>
  <si>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</si>
  <si>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</si>
  <si>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</si>
  <si>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</si>
  <si>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</si>
  <si>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</si>
  <si>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</si>
  <si>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</si>
  <si>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</si>
  <si>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</si>
  <si>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</si>
  <si>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</si>
  <si>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</si>
  <si>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</si>
  <si>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</si>
  <si>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</si>
  <si>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</si>
  <si>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</si>
  <si>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</si>
  <si>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</si>
  <si>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</si>
  <si>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</si>
  <si>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</si>
  <si>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</si>
  <si>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</si>
  <si>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</si>
  <si>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</si>
  <si>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</si>
  <si>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</si>
  <si>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</si>
  <si>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</si>
  <si>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</si>
  <si>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</si>
  <si>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</si>
  <si>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</si>
  <si>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</si>
  <si>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</si>
  <si>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</si>
  <si>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</si>
  <si>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</si>
  <si>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</si>
  <si>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</si>
  <si>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</si>
  <si>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</si>
  <si>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</si>
  <si>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</si>
  <si>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</si>
  <si>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</si>
  <si>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</si>
  <si>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</si>
  <si>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</si>
  <si>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</si>
  <si>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</si>
  <si>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</si>
  <si>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</si>
  <si>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</si>
  <si>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</si>
  <si>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</si>
  <si>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</si>
  <si>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</si>
  <si>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</si>
  <si>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</si>
  <si>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</si>
  <si>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</si>
  <si>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</si>
  <si>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</si>
  <si>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</si>
  <si>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</si>
  <si>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</si>
  <si>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</si>
  <si>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</si>
  <si>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</si>
  <si>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</si>
  <si>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</si>
  <si>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</si>
  <si>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</si>
  <si>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</si>
  <si>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</si>
  <si>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</si>
  <si>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</si>
  <si>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</si>
  <si>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</si>
  <si>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</si>
  <si>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</si>
  <si>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</si>
  <si>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</si>
  <si>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</si>
  <si>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</si>
  <si>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</si>
  <si>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</si>
  <si>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</si>
  <si>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</si>
  <si>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</si>
  <si>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</si>
  <si>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</si>
  <si>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</si>
  <si>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</si>
  <si>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</si>
  <si>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</si>
  <si>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</si>
  <si>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</si>
  <si>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</si>
  <si>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</si>
  <si>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</si>
  <si>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</si>
  <si>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</si>
  <si>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</si>
  <si>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</si>
  <si>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</si>
  <si>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</si>
  <si>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</si>
  <si>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</si>
  <si>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</si>
  <si>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</si>
  <si>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</si>
  <si>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</si>
  <si>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</si>
  <si>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</si>
  <si>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</si>
  <si>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</si>
  <si>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</si>
  <si>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</si>
  <si>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</si>
  <si>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</si>
  <si>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</si>
  <si>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</si>
  <si>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</si>
  <si>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</si>
  <si>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</si>
  <si>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</si>
  <si>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</si>
  <si>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</si>
  <si>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</si>
  <si>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</si>
  <si>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</si>
  <si>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</si>
  <si>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</si>
  <si>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</si>
  <si>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</si>
  <si>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</si>
  <si>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</si>
  <si>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</si>
  <si>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</si>
  <si>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</si>
  <si>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</si>
  <si>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</si>
  <si>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</si>
  <si>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</si>
  <si>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</si>
  <si>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</si>
  <si>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</si>
  <si>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</si>
  <si>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</si>
  <si>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</si>
  <si>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</si>
  <si>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</si>
  <si>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</si>
  <si>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</si>
  <si>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</si>
  <si>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</si>
  <si>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</si>
  <si>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</si>
  <si>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</si>
  <si>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</si>
  <si>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</si>
  <si>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</si>
  <si>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</si>
  <si>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</si>
  <si>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</si>
  <si>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</si>
  <si>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</si>
  <si>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</si>
  <si>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</si>
  <si>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</si>
  <si>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</si>
  <si>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</si>
  <si>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</si>
  <si>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</si>
  <si>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</si>
  <si>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</si>
  <si>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</si>
  <si>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</si>
  <si>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</si>
  <si>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</si>
  <si>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</si>
  <si>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</si>
  <si>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</si>
  <si>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</si>
  <si>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</si>
  <si>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</si>
  <si>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</si>
  <si>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</si>
  <si>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</si>
  <si>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</si>
  <si>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</si>
  <si>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</si>
  <si>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</si>
  <si>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</si>
  <si>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</si>
  <si>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</si>
  <si>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</si>
  <si>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</si>
  <si>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</si>
  <si>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</si>
  <si>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</si>
  <si>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</si>
  <si>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</si>
  <si>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</si>
  <si>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</si>
  <si>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</si>
  <si>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</si>
  <si>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</si>
  <si>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</si>
  <si>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</si>
  <si>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</si>
  <si>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</si>
  <si>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</si>
  <si>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</si>
  <si>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</si>
  <si>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</si>
  <si>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</si>
  <si>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</si>
  <si>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</si>
  <si>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</si>
  <si>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</si>
  <si>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</si>
  <si>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</si>
  <si>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</si>
  <si>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</si>
  <si>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</si>
  <si>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</si>
  <si>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</si>
  <si>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</si>
  <si>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</si>
  <si>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</si>
  <si>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</si>
  <si>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</si>
  <si>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</si>
  <si>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</si>
  <si>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</si>
  <si>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</si>
  <si>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</si>
  <si>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</si>
  <si>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</si>
  <si>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</si>
  <si>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</si>
  <si>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</si>
  <si>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</si>
  <si>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</si>
  <si>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</si>
  <si>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</si>
  <si>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</si>
  <si>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</si>
  <si>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</si>
  <si>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</si>
  <si>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</si>
  <si>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</si>
  <si>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</si>
  <si>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</si>
  <si>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</si>
  <si>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</si>
  <si>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</si>
  <si>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</si>
  <si>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</si>
  <si>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</si>
  <si>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</si>
  <si>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</si>
  <si>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</si>
  <si>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</si>
  <si>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</si>
  <si>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</si>
  <si>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</si>
  <si>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</si>
  <si>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</si>
  <si>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</si>
  <si>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</si>
  <si>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</si>
  <si>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</si>
  <si>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</si>
  <si>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</si>
  <si>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</si>
  <si>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</si>
  <si>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</si>
  <si>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</si>
  <si>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</si>
  <si>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</si>
  <si>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</si>
  <si>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</si>
  <si>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</si>
  <si>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</si>
  <si>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</si>
  <si>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</si>
  <si>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</si>
  <si>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</si>
  <si>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</si>
  <si>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</si>
  <si>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</si>
  <si>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</si>
  <si>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</si>
  <si>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</si>
  <si>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</si>
  <si>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</si>
  <si>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</si>
  <si>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</si>
  <si>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</si>
  <si>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</si>
  <si>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</si>
  <si>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</si>
  <si>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</si>
  <si>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</si>
  <si>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</si>
  <si>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</si>
  <si>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</si>
  <si>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</si>
  <si>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</si>
  <si>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</si>
  <si>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</si>
  <si>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</si>
  <si>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</si>
  <si>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</si>
  <si>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</si>
  <si>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</si>
  <si>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</si>
  <si>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</si>
  <si>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</si>
  <si>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</si>
  <si>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</si>
  <si>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</si>
  <si>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</si>
  <si>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</si>
  <si>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</si>
  <si>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</si>
  <si>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</si>
  <si>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</si>
  <si>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</si>
  <si>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</si>
  <si>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</si>
  <si>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</si>
  <si>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</si>
  <si>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</si>
  <si>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</si>
  <si>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</si>
  <si>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</si>
  <si>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</si>
  <si>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</si>
  <si>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</si>
  <si>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</si>
  <si>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</si>
  <si>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</si>
  <si>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</si>
  <si>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</si>
  <si>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</si>
  <si>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</si>
  <si>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</si>
  <si>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</si>
  <si>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</si>
  <si>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</si>
  <si>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</si>
  <si>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</si>
  <si>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</si>
  <si>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</si>
  <si>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</si>
  <si>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</si>
  <si>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</si>
  <si>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</si>
  <si>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</si>
  <si>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</si>
  <si>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</si>
  <si>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</si>
  <si>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</si>
  <si>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</si>
  <si>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</si>
  <si>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</si>
  <si>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</si>
  <si>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</si>
  <si>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</si>
  <si>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</si>
  <si>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</si>
  <si>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</si>
  <si>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</si>
  <si>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</si>
  <si>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</si>
  <si>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</si>
  <si>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</si>
  <si>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</si>
  <si>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</si>
  <si>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</si>
  <si>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</si>
  <si>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</si>
  <si>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</si>
  <si>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</si>
  <si>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</si>
  <si>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</si>
  <si>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</si>
  <si>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</si>
  <si>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</si>
  <si>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</si>
  <si>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</si>
  <si>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</si>
  <si>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</si>
  <si>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</si>
  <si>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</si>
  <si>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</si>
  <si>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</si>
  <si>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</si>
  <si>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</si>
  <si>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</si>
  <si>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</si>
  <si>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</si>
  <si>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</si>
  <si>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</si>
  <si>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</si>
  <si>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</si>
  <si>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</si>
  <si>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</si>
  <si>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</si>
  <si>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</si>
  <si>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</si>
  <si>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</si>
  <si>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</si>
  <si>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</si>
  <si>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</si>
  <si>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</si>
  <si>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</si>
  <si>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</si>
  <si>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</si>
  <si>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</si>
  <si>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</si>
  <si>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</si>
  <si>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</si>
  <si>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</si>
  <si>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</si>
  <si>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</si>
  <si>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</si>
  <si>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</si>
  <si>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</si>
  <si>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</si>
  <si>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</si>
  <si>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</si>
  <si>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</si>
  <si>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</si>
  <si>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</si>
  <si>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</si>
  <si>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</si>
  <si>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</si>
  <si>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</si>
  <si>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</si>
  <si>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</si>
  <si>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</si>
  <si>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</si>
  <si>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</si>
  <si>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</si>
  <si>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</si>
  <si>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</si>
  <si>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</si>
  <si>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</si>
  <si>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</si>
  <si>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</si>
  <si>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</si>
  <si>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</si>
  <si>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</si>
  <si>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</si>
  <si>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</si>
  <si>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</si>
  <si>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</si>
  <si>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</si>
  <si>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</si>
  <si>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</si>
  <si>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</si>
  <si>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</si>
  <si>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</si>
  <si>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</si>
  <si>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</si>
  <si>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</si>
  <si>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</si>
  <si>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</si>
  <si>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</si>
  <si>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</si>
  <si>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</si>
  <si>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</si>
  <si>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</si>
  <si>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</si>
  <si>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</si>
  <si>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</si>
  <si>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</si>
  <si>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</si>
  <si>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</si>
  <si>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</si>
  <si>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</si>
  <si>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</si>
  <si>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</si>
  <si>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</si>
  <si>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</si>
  <si>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</si>
  <si>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</si>
  <si>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</si>
  <si>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</si>
  <si>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</si>
  <si>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</si>
  <si>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</si>
  <si>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</si>
  <si>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</si>
  <si>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</si>
  <si>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</si>
  <si>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</si>
  <si>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</si>
  <si>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</si>
  <si>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</si>
  <si>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</si>
  <si>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</si>
  <si>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</si>
  <si>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</si>
  <si>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</si>
  <si>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</si>
  <si>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</si>
  <si>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</si>
  <si>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</si>
  <si>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</si>
  <si>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</si>
  <si>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</si>
  <si>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</si>
  <si>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</si>
  <si>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</si>
  <si>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</si>
  <si>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</si>
  <si>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</si>
  <si>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</si>
  <si>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</si>
  <si>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</si>
  <si>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</si>
  <si>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</si>
  <si>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</si>
  <si>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</si>
  <si>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</si>
  <si>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</si>
  <si>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</si>
  <si>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</si>
  <si>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</si>
  <si>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</si>
  <si>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</si>
  <si>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</si>
  <si>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</si>
  <si>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</si>
  <si>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</si>
  <si>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</si>
  <si>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</si>
  <si>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</si>
  <si>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</si>
  <si>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</si>
  <si>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</si>
  <si>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</si>
  <si>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</si>
  <si>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</si>
  <si>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</si>
  <si>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</si>
  <si>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</si>
  <si>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</si>
  <si>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</si>
  <si>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</si>
  <si>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</si>
  <si>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</si>
  <si>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</si>
  <si>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</si>
  <si>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</si>
  <si>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</si>
  <si>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</si>
  <si>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</si>
  <si>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</si>
  <si>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</si>
  <si>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</si>
  <si>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</si>
  <si>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</si>
  <si>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</si>
  <si>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</si>
  <si>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</si>
  <si>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</si>
  <si>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</si>
  <si>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</si>
  <si>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</si>
  <si>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</si>
  <si>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</si>
  <si>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</si>
  <si>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</si>
  <si>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</si>
  <si>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</si>
  <si>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</si>
  <si>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</si>
  <si>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</si>
  <si>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</si>
  <si>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</si>
  <si>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</si>
  <si>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</si>
  <si>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</si>
  <si>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</si>
  <si>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</si>
  <si>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</si>
  <si>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</si>
  <si>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</si>
  <si>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</si>
  <si>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</si>
  <si>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</si>
  <si>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</si>
  <si>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</si>
  <si>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</si>
  <si>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</si>
  <si>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</si>
  <si>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</si>
  <si>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</si>
  <si>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</si>
  <si>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</si>
  <si>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</si>
  <si>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</si>
  <si>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</si>
  <si>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</si>
  <si>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</si>
  <si>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</si>
  <si>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</si>
  <si>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</si>
  <si>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</si>
  <si>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</si>
  <si>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</si>
  <si>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</si>
  <si>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</si>
  <si>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</si>
  <si>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</si>
  <si>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</si>
  <si>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</si>
  <si>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</si>
  <si>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</si>
  <si>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</si>
  <si>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</si>
  <si>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</si>
  <si>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</si>
  <si>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</si>
  <si>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</si>
  <si>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</si>
  <si>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</si>
  <si>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</si>
  <si>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</si>
  <si>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</si>
  <si>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</si>
  <si>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</si>
  <si>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</si>
  <si>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</si>
  <si>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</si>
  <si>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</si>
  <si>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</si>
  <si>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</si>
  <si>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</si>
  <si>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</si>
  <si>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</si>
  <si>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</si>
  <si>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</si>
  <si>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</si>
  <si>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</si>
  <si>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</si>
  <si>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</si>
  <si>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</si>
  <si>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</si>
  <si>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</si>
  <si>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</si>
  <si>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</si>
  <si>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</si>
  <si>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</si>
  <si>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</si>
  <si>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</si>
  <si>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</si>
  <si>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</si>
  <si>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</si>
  <si>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</si>
  <si>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</si>
  <si>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</si>
  <si>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</si>
  <si>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</si>
  <si>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</si>
  <si>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</si>
  <si>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</si>
  <si>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</si>
  <si>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</si>
  <si>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</si>
  <si>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</si>
  <si>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</si>
  <si>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</si>
  <si>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</si>
  <si>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</si>
  <si>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</si>
  <si>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</si>
  <si>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</si>
  <si>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</si>
  <si>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</si>
  <si>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</si>
  <si>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</si>
  <si>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</si>
  <si>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</si>
  <si>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</si>
  <si>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</si>
  <si>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</si>
  <si>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</si>
  <si>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</si>
  <si>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</si>
  <si>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</si>
  <si>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</si>
  <si>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</si>
  <si>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</si>
  <si>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</si>
  <si>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</si>
  <si>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</si>
  <si>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</si>
  <si>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</si>
  <si>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</si>
  <si>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</si>
  <si>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</si>
  <si>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</si>
  <si>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</si>
  <si>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</si>
  <si>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</si>
  <si>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</si>
  <si>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</si>
  <si>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</si>
  <si>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</si>
  <si>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</si>
  <si>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</si>
  <si>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</si>
  <si>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</si>
  <si>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</si>
  <si>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</si>
  <si>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</si>
  <si>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</si>
  <si>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</si>
  <si>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</si>
  <si>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</si>
  <si>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</si>
  <si>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</si>
  <si>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</si>
  <si>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</si>
  <si>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</si>
  <si>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</si>
  <si>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</si>
  <si>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</si>
  <si>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</si>
  <si>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</si>
  <si>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</si>
  <si>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</si>
  <si>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</si>
  <si>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</si>
  <si>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</si>
  <si>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</si>
  <si>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</si>
  <si>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</si>
  <si>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</si>
  <si>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</si>
  <si>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</si>
  <si>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</si>
  <si>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</si>
  <si>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</si>
  <si>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</si>
  <si>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</si>
  <si>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</si>
  <si>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</si>
  <si>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</si>
  <si>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</si>
  <si>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</si>
  <si>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</si>
  <si>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</si>
  <si>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</si>
  <si>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</si>
  <si>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</si>
  <si>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</si>
  <si>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</si>
  <si>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</si>
  <si>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</si>
  <si>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</si>
  <si>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</si>
  <si>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</si>
  <si>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</si>
  <si>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</si>
  <si>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</si>
  <si>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</si>
  <si>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</si>
  <si>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</si>
  <si>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</si>
  <si>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</si>
  <si>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</si>
  <si>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</si>
  <si>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</si>
  <si>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</si>
  <si>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</si>
  <si>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</si>
  <si>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</si>
  <si>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</si>
  <si>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</si>
  <si>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</si>
  <si>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</si>
  <si>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</si>
  <si>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</si>
  <si>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</si>
  <si>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</si>
  <si>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</si>
  <si>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</si>
  <si>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</si>
  <si>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</si>
  <si>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</si>
  <si>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</si>
  <si>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</si>
  <si>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</si>
  <si>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</si>
  <si>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</si>
  <si>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</si>
  <si>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</si>
  <si>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</si>
  <si>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</si>
  <si>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</si>
  <si>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</si>
  <si>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</si>
  <si>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</si>
  <si>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</si>
  <si>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</si>
  <si>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</si>
  <si>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</si>
  <si>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</si>
  <si>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</si>
  <si>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</si>
  <si>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</si>
  <si>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</si>
  <si>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</si>
  <si>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</si>
  <si>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</si>
  <si>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</si>
  <si>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</si>
  <si>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</si>
  <si>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</si>
  <si>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</si>
  <si>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</si>
  <si>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</si>
  <si>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</si>
  <si>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</si>
  <si>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</si>
  <si>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</si>
  <si>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</si>
  <si>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</si>
  <si>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</si>
  <si>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</si>
  <si>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</si>
  <si>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</si>
  <si>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</si>
  <si>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</si>
  <si>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</si>
  <si>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</si>
  <si>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</si>
  <si>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</si>
  <si>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</si>
  <si>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</si>
  <si>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</si>
  <si>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</si>
  <si>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</si>
  <si>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</si>
  <si>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</si>
  <si>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</si>
  <si>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</si>
  <si>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</si>
  <si>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</si>
  <si>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</si>
  <si>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</si>
  <si>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</si>
  <si>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</si>
  <si>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</si>
  <si>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</si>
  <si>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</si>
  <si>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</si>
  <si>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</si>
  <si>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</si>
  <si>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</si>
  <si>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</si>
  <si>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</si>
  <si>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</si>
  <si>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</si>
  <si>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</si>
  <si>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</si>
  <si>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</si>
  <si>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</si>
  <si>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</si>
  <si>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</si>
  <si>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</si>
  <si>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</si>
  <si>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</si>
  <si>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</si>
  <si>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</si>
  <si>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</si>
  <si>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</si>
  <si>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</si>
  <si>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</si>
  <si>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</si>
  <si>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</si>
  <si>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</si>
  <si>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</si>
  <si>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</si>
  <si>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</si>
  <si>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</si>
  <si>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</si>
  <si>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</si>
  <si>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</si>
  <si>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</si>
  <si>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</si>
  <si>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</si>
  <si>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</si>
  <si>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</si>
  <si>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</si>
  <si>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</si>
  <si>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</si>
  <si>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</si>
  <si>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</si>
  <si>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</si>
  <si>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</si>
  <si>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</si>
  <si>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</si>
  <si>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</si>
  <si>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</si>
  <si>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</si>
  <si>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</si>
  <si>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</si>
  <si>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</si>
  <si>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</si>
  <si>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</si>
  <si>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</si>
  <si>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</si>
  <si>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</si>
  <si>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</si>
  <si>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</si>
  <si>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</si>
  <si>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</si>
  <si>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</si>
  <si>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</si>
  <si>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</si>
  <si>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</si>
  <si>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</si>
  <si>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</si>
  <si>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</si>
  <si>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</si>
  <si>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</si>
  <si>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</si>
  <si>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</si>
  <si>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</si>
  <si>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</si>
  <si>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</si>
  <si>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</si>
  <si>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</si>
  <si>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</si>
  <si>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</si>
  <si>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</si>
  <si>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</si>
  <si>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</si>
  <si>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</si>
  <si>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</si>
  <si>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</si>
  <si>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</si>
  <si>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</si>
  <si>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</si>
  <si>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</si>
  <si>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</si>
  <si>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</si>
  <si>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</si>
  <si>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</si>
  <si>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</si>
  <si>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</si>
  <si>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</si>
  <si>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</si>
  <si>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</si>
  <si>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</si>
  <si>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</si>
  <si>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</si>
  <si>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</si>
  <si>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</si>
  <si>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</si>
  <si>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</si>
  <si>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</si>
  <si>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</si>
  <si>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</si>
  <si>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</si>
  <si>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</si>
  <si>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</si>
  <si>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</si>
  <si>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</si>
  <si>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</si>
  <si>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</si>
  <si>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</si>
  <si>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</si>
  <si>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</si>
  <si>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</si>
  <si>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</si>
  <si>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</si>
  <si>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</si>
  <si>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</si>
  <si>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</si>
  <si>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</si>
  <si>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</si>
  <si>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</si>
  <si>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</si>
  <si>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</si>
  <si>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</si>
  <si>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</si>
  <si>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</si>
  <si>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</si>
  <si>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</si>
  <si>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</si>
  <si>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</si>
  <si>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</si>
  <si>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</si>
  <si>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</si>
  <si>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</si>
  <si>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</si>
  <si>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</si>
  <si>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</si>
  <si>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</si>
  <si>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</si>
  <si>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</si>
  <si>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</si>
  <si>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</si>
  <si>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</si>
  <si>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</si>
  <si>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</si>
  <si>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</si>
  <si>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</si>
  <si>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</si>
  <si>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</si>
  <si>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</si>
  <si>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</si>
  <si>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</si>
  <si>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</si>
  <si>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</si>
  <si>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</si>
  <si>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</si>
  <si>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</si>
  <si>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</si>
  <si>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</si>
  <si>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</si>
  <si>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</si>
  <si>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</si>
  <si>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</si>
  <si>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</si>
  <si>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</si>
  <si>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</si>
  <si>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</si>
  <si>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</si>
  <si>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</si>
  <si>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</si>
  <si>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</si>
  <si>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</si>
  <si>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</si>
  <si>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</si>
  <si>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</si>
  <si>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</si>
  <si>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</si>
  <si>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</si>
  <si>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</si>
  <si>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</si>
  <si>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</si>
  <si>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</si>
  <si>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</si>
  <si>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</si>
  <si>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</si>
  <si>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</si>
  <si>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</si>
  <si>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</si>
  <si>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</si>
  <si>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</si>
  <si>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</si>
  <si>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</si>
  <si>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</si>
  <si>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</si>
  <si>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</si>
  <si>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</si>
  <si>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</si>
  <si>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</si>
  <si>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</si>
  <si>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</si>
  <si>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</si>
  <si>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</si>
  <si>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</si>
  <si>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</si>
  <si>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</si>
  <si>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</si>
  <si>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</si>
  <si>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</si>
  <si>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</si>
  <si>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</si>
  <si>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</si>
  <si>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</si>
  <si>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</si>
  <si>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</si>
  <si>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</si>
  <si>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</si>
  <si>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</si>
  <si>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</si>
  <si>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</si>
  <si>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</si>
  <si>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</si>
  <si>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</si>
  <si>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</si>
  <si>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</si>
  <si>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</si>
  <si>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</si>
  <si>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</si>
  <si>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</si>
  <si>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</si>
  <si>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</si>
  <si>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</si>
  <si>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</si>
  <si>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</si>
  <si>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</si>
  <si>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</si>
  <si>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</si>
  <si>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</si>
  <si>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</si>
  <si>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</si>
  <si>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</si>
  <si>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</si>
  <si>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</si>
  <si>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</si>
  <si>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</si>
  <si>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</si>
  <si>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</si>
  <si>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</si>
  <si>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</si>
  <si>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</si>
  <si>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</si>
  <si>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</si>
  <si>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</si>
  <si>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</si>
  <si>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</si>
  <si>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</si>
  <si>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</si>
  <si>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</si>
  <si>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</si>
  <si>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</si>
  <si>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</si>
  <si>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</si>
  <si>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</si>
  <si>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</si>
  <si>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</si>
  <si>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</si>
  <si>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</si>
  <si>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</si>
  <si>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</si>
  <si>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</si>
  <si>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</si>
  <si>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</si>
  <si>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</si>
  <si>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</si>
  <si>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</si>
  <si>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</si>
  <si>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</si>
  <si>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</si>
  <si>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</si>
  <si>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</si>
  <si>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</si>
  <si>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</si>
  <si>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</si>
  <si>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</si>
  <si>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</si>
  <si>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</si>
  <si>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</si>
  <si>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</si>
  <si>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</si>
  <si>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</si>
  <si>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</si>
  <si>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</si>
  <si>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</si>
  <si>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</si>
  <si>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</si>
  <si>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</si>
  <si>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</si>
  <si>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</si>
  <si>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</si>
  <si>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</si>
  <si>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</si>
  <si>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</si>
  <si>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</si>
  <si>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</si>
  <si>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</si>
  <si>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</si>
  <si>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</si>
  <si>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</si>
  <si>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</si>
  <si>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</si>
  <si>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</si>
  <si>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</si>
  <si>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</si>
  <si>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</si>
  <si>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</si>
  <si>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</si>
  <si>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</si>
  <si>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</si>
  <si>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</si>
  <si>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</si>
  <si>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</si>
  <si>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</si>
  <si>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</si>
  <si>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</si>
  <si>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</si>
  <si>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</si>
  <si>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</si>
  <si>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</si>
  <si>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</si>
  <si>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</si>
  <si>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</si>
  <si>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</si>
  <si>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</si>
  <si>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</si>
  <si>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</si>
  <si>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</si>
  <si>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</si>
  <si>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</si>
  <si>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</si>
  <si>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</si>
  <si>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</si>
  <si>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</si>
  <si>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</si>
  <si>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</si>
  <si>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</si>
  <si>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</si>
  <si>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</si>
  <si>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</si>
  <si>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</si>
  <si>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</si>
  <si>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</si>
  <si>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</si>
  <si>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</si>
  <si>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</si>
  <si>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</si>
  <si>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</si>
  <si>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</si>
  <si>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</si>
  <si>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</si>
  <si>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</si>
  <si>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</si>
  <si>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</si>
  <si>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</si>
  <si>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</si>
  <si>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</si>
  <si>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</si>
  <si>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</si>
  <si>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</si>
  <si>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</si>
  <si>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</si>
  <si>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</si>
  <si>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</si>
  <si>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</si>
  <si>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</si>
  <si>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</si>
  <si>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</si>
  <si>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</si>
  <si>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</si>
  <si>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</si>
  <si>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</si>
  <si>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</si>
  <si>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</si>
  <si>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</si>
  <si>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</si>
  <si>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</si>
  <si>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</si>
  <si>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</si>
  <si>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</si>
  <si>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</si>
  <si>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</si>
  <si>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</si>
  <si>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</si>
  <si>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</si>
  <si>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</si>
  <si>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</si>
  <si>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</si>
  <si>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</si>
  <si>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</si>
  <si>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</si>
  <si>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</si>
  <si>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</si>
  <si>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</si>
  <si>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</si>
  <si>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</si>
  <si>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</si>
  <si>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</si>
  <si>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</si>
  <si>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</si>
  <si>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</si>
  <si>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</si>
  <si>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</si>
  <si>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</si>
  <si>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</si>
  <si>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</si>
  <si>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</si>
  <si>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</si>
  <si>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</si>
  <si>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</si>
  <si>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</si>
  <si>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</si>
  <si>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</si>
  <si>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</si>
  <si>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</si>
  <si>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</si>
  <si>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</si>
  <si>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</si>
  <si>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</si>
  <si>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</si>
  <si>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</si>
  <si>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</si>
  <si>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</si>
  <si>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</si>
  <si>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</si>
  <si>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</si>
  <si>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</si>
  <si>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</si>
  <si>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</si>
  <si>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</si>
  <si>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</si>
  <si>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</si>
  <si>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</si>
  <si>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</si>
  <si>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</si>
  <si>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</si>
  <si>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</si>
  <si>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</si>
  <si>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</si>
  <si>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</si>
  <si>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</si>
  <si>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</si>
  <si>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</si>
  <si>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</si>
  <si>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</si>
  <si>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</si>
  <si>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</si>
  <si>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</si>
  <si>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</si>
  <si>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</si>
  <si>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</si>
  <si>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</si>
  <si>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</si>
  <si>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</si>
  <si>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</si>
  <si>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</si>
  <si>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</si>
  <si>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</si>
  <si>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</si>
  <si>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</si>
  <si>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</si>
  <si>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</si>
  <si>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</si>
  <si>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</si>
  <si>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</si>
  <si>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</si>
  <si>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</si>
  <si>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</si>
  <si>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</si>
  <si>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</si>
  <si>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</si>
  <si>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</si>
  <si>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</si>
  <si>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</si>
  <si>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</si>
  <si>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</si>
  <si>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</si>
  <si>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</si>
  <si>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</si>
  <si>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</si>
  <si>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</si>
  <si>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</si>
  <si>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</si>
  <si>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</si>
  <si>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</si>
  <si>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</si>
  <si>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</si>
  <si>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</si>
  <si>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</si>
  <si>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</si>
  <si>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</si>
  <si>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</si>
  <si>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</si>
  <si>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</si>
  <si>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</si>
  <si>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</si>
  <si>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</si>
  <si>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</si>
  <si>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</si>
  <si>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</si>
  <si>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</si>
  <si>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</si>
  <si>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</si>
  <si>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</si>
  <si>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</si>
  <si>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</si>
  <si>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</si>
  <si>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</si>
  <si>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</si>
  <si>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</si>
  <si>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</si>
  <si>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</si>
  <si>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</si>
  <si>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</si>
  <si>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</si>
  <si>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</si>
  <si>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</si>
  <si>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</si>
  <si>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</si>
  <si>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</si>
  <si>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</si>
  <si>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</si>
  <si>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</si>
  <si>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</si>
  <si>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</si>
  <si>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</si>
  <si>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</si>
  <si>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</si>
  <si>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</si>
  <si>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</si>
  <si>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</si>
  <si>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</si>
  <si>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</si>
  <si>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</si>
  <si>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</si>
  <si>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</si>
  <si>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</si>
  <si>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</si>
  <si>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</si>
  <si>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</si>
  <si>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</si>
  <si>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</si>
  <si>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</si>
  <si>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</si>
  <si>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</si>
  <si>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</si>
  <si>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</si>
  <si>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</si>
  <si>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</si>
  <si>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</si>
  <si>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</si>
  <si>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</si>
  <si>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</si>
  <si>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</si>
  <si>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</si>
  <si>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</si>
  <si>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</si>
  <si>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</si>
  <si>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</si>
  <si>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</si>
  <si>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</si>
  <si>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</si>
  <si>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</si>
  <si>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</si>
  <si>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</si>
  <si>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</si>
  <si>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</si>
  <si>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</si>
  <si>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</si>
  <si>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</si>
  <si>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</si>
  <si>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</si>
  <si>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</si>
  <si>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</si>
  <si>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</si>
  <si>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</si>
  <si>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</si>
  <si>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</si>
  <si>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</si>
  <si>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</si>
  <si>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</si>
  <si>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</si>
  <si>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</si>
  <si>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</si>
  <si>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</si>
  <si>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</si>
  <si>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</si>
  <si>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</si>
  <si>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</si>
  <si>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</si>
  <si>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</si>
  <si>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</si>
  <si>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</si>
  <si>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</si>
  <si>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</si>
  <si>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</si>
  <si>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</si>
  <si>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</si>
  <si>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</si>
  <si>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</si>
  <si>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</si>
  <si>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</si>
  <si>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</si>
  <si>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</si>
  <si>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</si>
  <si>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</si>
  <si>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</si>
  <si>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</si>
  <si>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</si>
  <si>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</si>
  <si>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</si>
  <si>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</si>
  <si>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</si>
  <si>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</si>
  <si>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</si>
  <si>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</si>
  <si>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</si>
  <si>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</si>
  <si>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</si>
  <si>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</si>
  <si>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</si>
  <si>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</si>
  <si>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</si>
  <si>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</si>
  <si>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</si>
  <si>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</si>
  <si>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</si>
  <si>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</si>
  <si>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</si>
  <si>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</si>
  <si>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</si>
  <si>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</si>
  <si>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</si>
  <si>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</si>
  <si>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</si>
  <si>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</si>
  <si>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</si>
  <si>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</si>
  <si>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</si>
  <si>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</si>
  <si>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</si>
  <si>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</si>
  <si>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</si>
  <si>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</si>
  <si>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</si>
  <si>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</si>
  <si>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</si>
  <si>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</si>
  <si>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</si>
  <si>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</si>
  <si>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</si>
  <si>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</si>
  <si>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</si>
  <si>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</si>
  <si>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</si>
  <si>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</si>
  <si>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</si>
  <si>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</si>
  <si>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</si>
  <si>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</si>
  <si>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</si>
  <si>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</si>
  <si>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</si>
  <si>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</si>
  <si>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</si>
  <si>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</si>
  <si>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</si>
  <si>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</si>
  <si>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</si>
  <si>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</si>
  <si>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</si>
  <si>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</si>
  <si>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</si>
  <si>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</si>
  <si>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</si>
  <si>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</si>
  <si>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</si>
  <si>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</si>
  <si>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</si>
  <si>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</si>
  <si>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</si>
  <si>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</si>
  <si>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</si>
  <si>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</si>
  <si>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</si>
  <si>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</si>
  <si>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</si>
  <si>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</si>
  <si>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</si>
  <si>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</si>
  <si>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</si>
  <si>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</si>
  <si>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</si>
  <si>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</si>
  <si>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</si>
  <si>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</si>
  <si>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</si>
  <si>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</si>
  <si>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</si>
  <si>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</si>
  <si>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</si>
  <si>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</si>
  <si>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</si>
  <si>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</si>
  <si>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</si>
  <si>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</si>
  <si>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</si>
  <si>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</si>
  <si>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</si>
  <si>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</si>
  <si>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</si>
  <si>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</si>
  <si>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</si>
  <si>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</si>
  <si>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</si>
  <si>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</si>
  <si>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</si>
  <si>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</si>
  <si>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</si>
  <si>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</si>
  <si>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</si>
  <si>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</si>
  <si>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</si>
  <si>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</si>
  <si>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</si>
  <si>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</si>
  <si>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</si>
  <si>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</si>
  <si>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</si>
  <si>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</si>
  <si>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</si>
  <si>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</si>
  <si>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</si>
  <si>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</si>
  <si>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</si>
  <si>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</si>
  <si>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</si>
  <si>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</si>
  <si>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</si>
  <si>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</si>
  <si>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</si>
  <si>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</si>
  <si>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</si>
  <si>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</si>
  <si>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</si>
  <si>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</si>
  <si>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</si>
  <si>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</si>
  <si>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</si>
  <si>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</si>
  <si>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</si>
  <si>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</si>
  <si>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</si>
  <si>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</si>
  <si>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</si>
  <si>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</si>
  <si>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</si>
  <si>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</si>
  <si>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</si>
  <si>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</si>
  <si>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</si>
  <si>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</si>
  <si>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</si>
  <si>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</si>
  <si>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</si>
  <si>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</si>
  <si>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</si>
  <si>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</si>
  <si>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</si>
  <si>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</si>
  <si>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</si>
  <si>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</si>
  <si>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</si>
  <si>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</si>
  <si>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</si>
  <si>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</si>
  <si>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</si>
  <si>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</si>
  <si>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</si>
  <si>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</si>
  <si>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</si>
  <si>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</si>
  <si>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</si>
  <si>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</si>
  <si>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</si>
  <si>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</si>
  <si>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</si>
  <si>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</si>
  <si>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</si>
  <si>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</si>
  <si>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</si>
  <si>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</si>
  <si>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</si>
  <si>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</si>
  <si>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</si>
  <si>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</si>
  <si>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</si>
  <si>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</si>
  <si>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</si>
  <si>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</si>
  <si>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</si>
  <si>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</si>
  <si>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</si>
  <si>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</si>
  <si>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</si>
  <si>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</si>
  <si>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</si>
  <si>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</si>
  <si>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</si>
  <si>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</si>
  <si>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</si>
  <si>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</si>
  <si>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</si>
  <si>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</si>
  <si>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</si>
  <si>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</si>
  <si>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</si>
  <si>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</si>
  <si>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</si>
  <si>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</si>
  <si>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</si>
  <si>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</si>
  <si>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</si>
  <si>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</si>
  <si>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</si>
  <si>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</si>
  <si>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</si>
  <si>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</si>
  <si>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</si>
  <si>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</si>
  <si>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</si>
  <si>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</si>
  <si>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</si>
  <si>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</si>
  <si>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</si>
  <si>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</si>
  <si>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</si>
  <si>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</si>
  <si>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</si>
  <si>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</si>
  <si>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</si>
  <si>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</si>
  <si>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</si>
  <si>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</si>
  <si>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</si>
  <si>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</si>
  <si>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</si>
  <si>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</si>
  <si>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</si>
  <si>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</si>
  <si>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</si>
  <si>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</si>
  <si>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</si>
  <si>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</si>
  <si>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</si>
  <si>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</si>
  <si>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</si>
  <si>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</si>
  <si>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</si>
  <si>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</si>
  <si>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</si>
  <si>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</si>
  <si>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</si>
  <si>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</si>
  <si>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</si>
  <si>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</si>
  <si>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</si>
  <si>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</si>
  <si>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</si>
  <si>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</si>
  <si>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</si>
  <si>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</si>
  <si>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</si>
  <si>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</si>
  <si>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</si>
  <si>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</si>
  <si>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</si>
  <si>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</si>
  <si>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</si>
  <si>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</si>
  <si>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</si>
  <si>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</si>
  <si>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</si>
  <si>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</si>
  <si>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</si>
  <si>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</si>
  <si>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</si>
  <si>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</si>
  <si>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</si>
  <si>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</si>
  <si>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</si>
  <si>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</si>
  <si>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</si>
  <si>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</si>
  <si>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</si>
  <si>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</si>
  <si>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</si>
  <si>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</si>
  <si>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</si>
  <si>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</si>
  <si>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</si>
  <si>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</si>
  <si>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</si>
  <si>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</si>
  <si>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</si>
  <si>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</si>
  <si>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</si>
  <si>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</si>
  <si>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</si>
  <si>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</si>
  <si>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</si>
  <si>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</si>
  <si>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</si>
  <si>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</si>
  <si>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</si>
  <si>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</si>
  <si>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</si>
  <si>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</si>
  <si>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</si>
  <si>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</si>
  <si>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</si>
  <si>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</si>
  <si>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</si>
  <si>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</si>
  <si>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</si>
  <si>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</si>
  <si>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</si>
  <si>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</si>
  <si>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</si>
  <si>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</si>
  <si>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</si>
  <si>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</si>
  <si>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</si>
  <si>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</si>
  <si>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</si>
  <si>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</si>
  <si>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</si>
  <si>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</si>
  <si>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</si>
  <si>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</si>
  <si>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</si>
  <si>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</si>
  <si>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</si>
  <si>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</si>
  <si>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</si>
  <si>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</si>
  <si>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</si>
  <si>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</si>
  <si>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</si>
  <si>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</si>
  <si>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</si>
  <si>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</si>
  <si>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</si>
  <si>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</si>
  <si>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</si>
  <si>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</si>
  <si>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</si>
  <si>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</si>
  <si>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</si>
  <si>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</si>
  <si>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</si>
  <si>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</si>
  <si>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</si>
  <si>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</si>
  <si>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</si>
  <si>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</si>
  <si>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</si>
  <si>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</si>
  <si>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</si>
  <si>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</si>
  <si>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</si>
  <si>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</si>
  <si>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</si>
  <si>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</si>
  <si>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</si>
  <si>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</si>
  <si>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</si>
  <si>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</si>
  <si>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</si>
  <si>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</si>
  <si>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</si>
  <si>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</si>
  <si>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</si>
  <si>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</si>
  <si>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</si>
  <si>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</si>
  <si>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</si>
  <si>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</si>
  <si>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</si>
  <si>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</si>
  <si>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</si>
  <si>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</si>
  <si>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</si>
  <si>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</si>
  <si>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</si>
  <si>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</si>
  <si>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</si>
  <si>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</si>
  <si>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</si>
  <si>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</si>
  <si>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</si>
  <si>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</si>
  <si>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</si>
  <si>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</si>
  <si>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</si>
  <si>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</si>
  <si>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</si>
  <si>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</si>
  <si>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</si>
  <si>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</si>
  <si>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</si>
  <si>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</si>
  <si>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</si>
  <si>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</si>
  <si>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</si>
  <si>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</si>
  <si>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</si>
  <si>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</si>
  <si>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</si>
  <si>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</si>
  <si>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</si>
  <si>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</si>
  <si>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</si>
  <si>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</si>
  <si>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</si>
  <si>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</si>
  <si>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</si>
  <si>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</si>
  <si>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</si>
  <si>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</si>
  <si>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</si>
  <si>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</si>
  <si>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</si>
  <si>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</si>
  <si>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</si>
  <si>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</si>
  <si>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</si>
  <si>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</si>
  <si>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</si>
  <si>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</si>
  <si>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</si>
  <si>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</si>
  <si>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</si>
  <si>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</si>
  <si>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</si>
  <si>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</si>
  <si>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</si>
  <si>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</si>
  <si>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</si>
  <si>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</si>
  <si>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</si>
  <si>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</si>
  <si>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</si>
  <si>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</si>
  <si>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</si>
  <si>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</si>
  <si>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</si>
  <si>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</si>
  <si>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</si>
  <si>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</si>
  <si>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</si>
  <si>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</si>
  <si>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</si>
  <si>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</si>
  <si>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</si>
  <si>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</si>
  <si>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</si>
  <si>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</si>
  <si>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</si>
  <si>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</si>
  <si>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</si>
  <si>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</si>
  <si>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</si>
  <si>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</si>
  <si>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</si>
  <si>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</si>
  <si>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</si>
  <si>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</si>
  <si>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</si>
  <si>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</si>
  <si>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</si>
  <si>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</si>
  <si>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</si>
  <si>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</si>
  <si>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</si>
  <si>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</si>
  <si>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</si>
  <si>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</si>
  <si>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</si>
  <si>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</si>
  <si>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</si>
  <si>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</si>
  <si>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</si>
  <si>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</si>
  <si>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</si>
  <si>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</si>
  <si>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</si>
  <si>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</si>
  <si>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</si>
  <si>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</si>
  <si>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</si>
  <si>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</si>
  <si>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</si>
  <si>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</si>
  <si>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</si>
  <si>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</si>
  <si>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</si>
  <si>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</si>
  <si>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</si>
  <si>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</si>
  <si>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</si>
  <si>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</si>
  <si>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</si>
  <si>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</si>
  <si>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</si>
  <si>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</si>
  <si>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</si>
  <si>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</si>
  <si>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</si>
  <si>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</si>
  <si>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</si>
  <si>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</si>
  <si>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</si>
  <si>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</si>
  <si>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</si>
  <si>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</si>
  <si>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</si>
  <si>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</si>
  <si>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</si>
  <si>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</si>
  <si>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</si>
  <si>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</si>
  <si>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</si>
  <si>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</si>
  <si>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</si>
  <si>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</si>
  <si>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</si>
  <si>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</si>
  <si>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</si>
  <si>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</si>
  <si>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</si>
  <si>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</si>
  <si>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</si>
  <si>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</si>
  <si>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</si>
  <si>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</si>
  <si>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</si>
  <si>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</si>
  <si>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</si>
  <si>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</si>
  <si>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</si>
  <si>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</si>
  <si>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</si>
  <si>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</si>
  <si>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</si>
  <si>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</si>
  <si>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</si>
  <si>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</si>
  <si>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</si>
  <si>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</si>
  <si>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</si>
  <si>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</si>
  <si>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</si>
  <si>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</si>
  <si>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</si>
  <si>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</si>
  <si>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</si>
  <si>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</si>
  <si>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</si>
  <si>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</si>
  <si>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</si>
  <si>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</si>
  <si>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</si>
  <si>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</si>
  <si>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</si>
  <si>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</si>
  <si>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</si>
  <si>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</si>
  <si>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</si>
  <si>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</si>
  <si>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</si>
  <si>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</si>
  <si>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</si>
  <si>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</si>
  <si>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</si>
  <si>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</si>
  <si>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</si>
  <si>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</si>
  <si>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</si>
  <si>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</si>
  <si>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</si>
  <si>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</si>
  <si>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</si>
  <si>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</si>
  <si>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</si>
  <si>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</si>
  <si>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</si>
  <si>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</si>
  <si>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</si>
  <si>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</si>
  <si>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</si>
  <si>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</si>
  <si>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</si>
  <si>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</si>
  <si>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</si>
  <si>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</si>
  <si>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</si>
  <si>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</si>
  <si>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</si>
  <si>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</si>
  <si>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</si>
  <si>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</si>
  <si>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</si>
  <si>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</si>
  <si>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</si>
  <si>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</si>
  <si>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</si>
  <si>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</si>
  <si>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</si>
  <si>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</si>
  <si>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</si>
  <si>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</si>
  <si>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</si>
  <si>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</si>
  <si>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</si>
  <si>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</si>
  <si>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</si>
  <si>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</si>
  <si>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</si>
  <si>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</si>
  <si>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</si>
  <si>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</si>
  <si>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</si>
  <si>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</si>
  <si>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</si>
  <si>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</si>
  <si>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</si>
  <si>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</si>
  <si>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</si>
  <si>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</si>
  <si>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</si>
  <si>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</si>
  <si>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</si>
  <si>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</si>
  <si>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</si>
  <si>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</si>
  <si>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</si>
  <si>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</si>
  <si>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</si>
  <si>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</si>
  <si>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</si>
  <si>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</si>
  <si>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</si>
  <si>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</si>
  <si>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</si>
  <si>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</si>
  <si>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</si>
  <si>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</si>
  <si>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</si>
  <si>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</si>
  <si>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</si>
  <si>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</si>
  <si>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</si>
  <si>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</si>
  <si>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</si>
  <si>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</si>
  <si>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</si>
  <si>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</si>
  <si>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</si>
  <si>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</si>
  <si>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</si>
  <si>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</si>
  <si>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</si>
  <si>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</si>
  <si>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</si>
  <si>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</si>
  <si>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</si>
  <si>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</si>
  <si>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</si>
  <si>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</si>
  <si>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</si>
  <si>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</si>
  <si>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</si>
  <si>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</si>
  <si>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</si>
  <si>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</si>
  <si>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</si>
  <si>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</si>
  <si>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</si>
  <si>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</si>
  <si>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</si>
  <si>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</si>
  <si>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</si>
  <si>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</si>
  <si>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</si>
  <si>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</si>
  <si>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</si>
  <si>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</si>
  <si>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</si>
  <si>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</si>
  <si>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</si>
  <si>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</si>
  <si>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</si>
  <si>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</si>
  <si>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</si>
  <si>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</si>
  <si>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</si>
  <si>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</si>
  <si>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</si>
  <si>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</si>
  <si>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</si>
  <si>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</si>
  <si>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</si>
  <si>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</si>
  <si>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</si>
  <si>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</si>
  <si>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</si>
  <si>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</si>
  <si>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</si>
  <si>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</si>
  <si>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</si>
  <si>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</si>
  <si>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</si>
  <si>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</si>
  <si>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</si>
  <si>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</si>
  <si>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</si>
  <si>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</si>
  <si>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</si>
  <si>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</si>
  <si>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</si>
  <si>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</si>
  <si>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</si>
  <si>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</si>
  <si>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</si>
  <si>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</si>
  <si>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</si>
  <si>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</si>
  <si>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</si>
  <si>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</si>
  <si>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</si>
  <si>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</si>
  <si>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</si>
  <si>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</si>
  <si>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</si>
  <si>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</si>
  <si>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</si>
  <si>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</si>
  <si>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</si>
  <si>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</si>
  <si>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</si>
  <si>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</si>
  <si>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</si>
  <si>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</si>
  <si>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</si>
  <si>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</si>
  <si>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</si>
  <si>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</si>
  <si>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</si>
  <si>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</si>
  <si>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</si>
  <si>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</si>
  <si>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</si>
  <si>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</si>
  <si>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</si>
  <si>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</si>
  <si>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</si>
  <si>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</si>
  <si>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</si>
  <si>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</si>
  <si>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</si>
  <si>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</si>
  <si>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</si>
  <si>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</si>
  <si>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</si>
  <si>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</si>
  <si>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</si>
  <si>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</si>
  <si>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</si>
  <si>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</si>
  <si>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</si>
  <si>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</si>
  <si>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</si>
  <si>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</si>
  <si>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</si>
  <si>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</si>
  <si>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</si>
  <si>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</si>
  <si>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</si>
  <si>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</si>
  <si>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</si>
  <si>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</si>
  <si>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</si>
  <si>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</si>
  <si>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</si>
  <si>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</si>
  <si>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</si>
  <si>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</si>
  <si>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</si>
  <si>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</si>
  <si>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</si>
  <si>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</si>
  <si>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</si>
  <si>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</si>
  <si>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</si>
  <si>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</si>
  <si>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</si>
  <si>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</si>
  <si>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</si>
  <si>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</si>
  <si>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</si>
  <si>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</si>
  <si>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</si>
  <si>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</si>
  <si>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</si>
  <si>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</si>
  <si>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</si>
  <si>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</si>
  <si>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</si>
  <si>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</si>
  <si>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</si>
  <si>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</si>
  <si>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</si>
  <si>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</si>
  <si>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</si>
  <si>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</si>
  <si>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</si>
  <si>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</si>
  <si>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</si>
  <si>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</si>
  <si>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</si>
  <si>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</si>
  <si>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</si>
  <si>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</si>
  <si>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</si>
  <si>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</si>
  <si>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</si>
  <si>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</si>
  <si>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</si>
  <si>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</si>
  <si>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</si>
  <si>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</si>
  <si>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</si>
  <si>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</si>
  <si>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</si>
  <si>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</si>
  <si>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</si>
  <si>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</si>
  <si>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</si>
  <si>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</si>
  <si>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</si>
  <si>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</si>
  <si>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</si>
  <si>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</si>
  <si>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</si>
  <si>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</si>
  <si>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</si>
  <si>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</si>
  <si>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</si>
  <si>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</si>
  <si>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</si>
  <si>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</si>
  <si>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</si>
  <si>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</si>
  <si>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</si>
  <si>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</si>
  <si>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</si>
  <si>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</si>
  <si>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</si>
  <si>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</si>
  <si>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</si>
  <si>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</si>
  <si>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</si>
  <si>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</si>
  <si>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</si>
  <si>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</si>
  <si>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</si>
  <si>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</si>
  <si>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</si>
  <si>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</si>
  <si>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</si>
  <si>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</si>
  <si>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</si>
  <si>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</si>
  <si>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</si>
  <si>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</si>
  <si>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</si>
  <si>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</si>
  <si>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</si>
  <si>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</si>
  <si>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</si>
  <si>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</si>
  <si>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</si>
  <si>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</si>
  <si>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</si>
  <si>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</si>
  <si>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</si>
  <si>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</si>
  <si>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</si>
  <si>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</si>
  <si>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</si>
  <si>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</si>
  <si>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</si>
  <si>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</si>
  <si>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</si>
  <si>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</si>
  <si>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</si>
  <si>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</si>
  <si>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</si>
  <si>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</si>
  <si>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</si>
  <si>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</si>
  <si>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</si>
  <si>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</si>
  <si>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</si>
  <si>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</si>
  <si>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</si>
  <si>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</si>
  <si>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</si>
  <si>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</si>
  <si>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</si>
  <si>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</si>
  <si>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</si>
  <si>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</si>
  <si>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</si>
  <si>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</si>
  <si>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</si>
  <si>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</si>
  <si>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</si>
  <si>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</si>
  <si>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</si>
  <si>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</si>
  <si>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</si>
  <si>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</si>
  <si>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</si>
  <si>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</si>
  <si>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</si>
  <si>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</si>
  <si>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</si>
  <si>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</si>
  <si>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</si>
  <si>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</si>
  <si>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</si>
  <si>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</si>
  <si>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</si>
  <si>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</si>
  <si>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</si>
  <si>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</si>
  <si>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</si>
  <si>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</si>
  <si>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</si>
  <si>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</si>
  <si>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</si>
  <si>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</si>
  <si>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</si>
  <si>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</si>
  <si>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</si>
  <si>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</si>
  <si>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</si>
  <si>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</si>
  <si>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</si>
  <si>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</si>
  <si>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</si>
  <si>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</si>
  <si>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</si>
  <si>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</si>
  <si>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</si>
  <si>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</si>
  <si>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</si>
  <si>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</si>
  <si>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</si>
  <si>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</si>
  <si>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</si>
  <si>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</si>
  <si>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</si>
  <si>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</si>
  <si>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</si>
  <si>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</si>
  <si>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</si>
  <si>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</si>
  <si>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</si>
  <si>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</si>
  <si>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</si>
  <si>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</si>
  <si>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</si>
  <si>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</si>
  <si>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</si>
  <si>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</si>
  <si>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</si>
  <si>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</si>
  <si>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</si>
  <si>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</si>
  <si>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</si>
  <si>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</si>
  <si>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</si>
  <si>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</si>
  <si>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</si>
  <si>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</si>
  <si>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</si>
  <si>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</si>
  <si>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</si>
  <si>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</si>
  <si>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</si>
  <si>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</si>
  <si>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</si>
  <si>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</si>
  <si>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</si>
  <si>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</si>
  <si>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</si>
  <si>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</si>
  <si>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</si>
  <si>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</si>
  <si>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</si>
  <si>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</si>
  <si>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</si>
  <si>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</si>
  <si>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</si>
  <si>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</si>
  <si>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</si>
  <si>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</si>
  <si>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</si>
  <si>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</si>
  <si>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</si>
  <si>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</si>
  <si>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</si>
  <si>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</si>
  <si>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</si>
  <si>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</si>
  <si>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</si>
  <si>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</si>
  <si>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</si>
  <si>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</si>
  <si>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</si>
  <si>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</si>
  <si>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</si>
  <si>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</si>
  <si>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</si>
  <si>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</si>
  <si>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</si>
  <si>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</si>
  <si>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</si>
  <si>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</si>
  <si>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</si>
  <si>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</si>
  <si>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</si>
  <si>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</si>
  <si>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</si>
  <si>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</si>
  <si>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</si>
  <si>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</si>
  <si>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</si>
  <si>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</si>
  <si>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</si>
  <si>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</si>
  <si>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</si>
  <si>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</si>
  <si>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</si>
  <si>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</si>
  <si>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</si>
  <si>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</si>
  <si>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</si>
  <si>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</si>
  <si>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</si>
  <si>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</si>
  <si>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</si>
  <si>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</si>
  <si>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</si>
  <si>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</si>
  <si>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</si>
  <si>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</si>
  <si>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</si>
  <si>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</si>
  <si>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</si>
  <si>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</si>
  <si>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</si>
  <si>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</si>
  <si>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</si>
  <si>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</si>
  <si>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</si>
  <si>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</si>
  <si>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</si>
  <si>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</si>
  <si>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</si>
  <si>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</si>
  <si>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</si>
  <si>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</si>
  <si>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</si>
  <si>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</si>
  <si>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</si>
  <si>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</si>
  <si>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</si>
  <si>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</si>
  <si>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</si>
  <si>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</si>
  <si>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</si>
  <si>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</si>
  <si>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</si>
  <si>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</si>
  <si>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</si>
  <si>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</si>
  <si>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</si>
  <si>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</si>
  <si>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</si>
  <si>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</si>
  <si>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</si>
  <si>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</si>
  <si>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</si>
  <si>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</si>
  <si>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</si>
  <si>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</si>
  <si>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</si>
  <si>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</si>
  <si>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</si>
  <si>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</si>
  <si>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</si>
  <si>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</si>
  <si>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</si>
  <si>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</si>
  <si>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</si>
  <si>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</si>
  <si>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</si>
  <si>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</si>
  <si>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</si>
  <si>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</si>
  <si>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</si>
  <si>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</si>
  <si>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</si>
  <si>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</si>
  <si>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</si>
  <si>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</si>
  <si>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</si>
  <si>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</si>
  <si>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</si>
  <si>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</si>
  <si>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</si>
  <si>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</si>
  <si>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</si>
  <si>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</si>
  <si>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</si>
  <si>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</si>
  <si>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</si>
  <si>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</si>
  <si>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</si>
  <si>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</si>
  <si>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</si>
  <si>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</si>
  <si>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</si>
  <si>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</si>
  <si>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</si>
  <si>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</si>
  <si>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</si>
  <si>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</si>
  <si>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</si>
  <si>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</si>
  <si>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</si>
  <si>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</si>
  <si>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</si>
  <si>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</si>
  <si>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</si>
  <si>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</si>
  <si>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</si>
  <si>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</si>
  <si>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</si>
  <si>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</si>
  <si>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</si>
  <si>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</si>
  <si>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</si>
  <si>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</si>
  <si>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</si>
  <si>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</si>
  <si>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</si>
  <si>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</si>
  <si>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</si>
  <si>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</si>
  <si>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</si>
  <si>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</si>
  <si>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</si>
  <si>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</si>
  <si>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</si>
  <si>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</si>
  <si>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</si>
  <si>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</si>
  <si>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</si>
  <si>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</si>
  <si>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</si>
  <si>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</si>
  <si>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</si>
  <si>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</si>
  <si>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</si>
  <si>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</si>
  <si>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</si>
  <si>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</si>
  <si>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</si>
  <si>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</si>
  <si>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</si>
  <si>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</si>
  <si>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</si>
  <si>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</si>
  <si>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</si>
  <si>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</si>
  <si>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</si>
  <si>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</si>
  <si>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</si>
  <si>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</si>
  <si>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</si>
  <si>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</si>
  <si>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</si>
  <si>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</si>
  <si>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</si>
  <si>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</si>
  <si>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</si>
  <si>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</si>
  <si>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</si>
  <si>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</si>
  <si>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</si>
  <si>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</si>
  <si>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</si>
  <si>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</si>
  <si>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</si>
  <si>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</si>
  <si>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</si>
  <si>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</si>
  <si>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</si>
  <si>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</si>
  <si>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</si>
  <si>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</si>
  <si>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</si>
  <si>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</si>
  <si>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</si>
  <si>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</si>
  <si>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</si>
  <si>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</si>
  <si>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</si>
  <si>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</si>
  <si>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</si>
  <si>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</si>
  <si>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</si>
  <si>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</si>
  <si>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</si>
  <si>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</si>
  <si>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</si>
  <si>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</si>
  <si>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</si>
  <si>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</si>
  <si>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</si>
  <si>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</si>
  <si>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</si>
  <si>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</si>
  <si>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</si>
  <si>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</si>
  <si>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</si>
  <si>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</si>
  <si>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</si>
  <si>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</si>
  <si>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</si>
  <si>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</si>
  <si>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</si>
  <si>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</si>
  <si>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</si>
  <si>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</si>
  <si>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</si>
  <si>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</si>
  <si>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</si>
  <si>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</si>
  <si>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</si>
  <si>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</si>
  <si>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</si>
  <si>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</si>
  <si>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</si>
  <si>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</si>
  <si>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</si>
  <si>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</si>
  <si>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</si>
  <si>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</si>
  <si>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</si>
  <si>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</si>
  <si>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</si>
  <si>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</si>
  <si>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</si>
  <si>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</si>
  <si>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</si>
  <si>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</si>
  <si>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</si>
  <si>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</si>
  <si>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</si>
  <si>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</si>
  <si>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</si>
  <si>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</si>
  <si>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</si>
  <si>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</si>
  <si>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</si>
  <si>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</si>
  <si>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</si>
  <si>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</si>
  <si>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</si>
  <si>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</si>
  <si>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</si>
  <si>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</si>
  <si>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</si>
  <si>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</si>
  <si>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</si>
  <si>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</si>
  <si>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</si>
  <si>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</si>
  <si>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</si>
  <si>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</si>
  <si>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</si>
  <si>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</si>
  <si>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</si>
  <si>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</si>
  <si>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</si>
  <si>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</si>
  <si>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</si>
  <si>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</si>
  <si>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</si>
  <si>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</si>
  <si>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</si>
  <si>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</si>
  <si>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</si>
  <si>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</si>
  <si>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</si>
  <si>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</si>
  <si>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</si>
  <si>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</si>
  <si>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</si>
  <si>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</si>
  <si>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</si>
  <si>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</si>
  <si>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</si>
  <si>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</si>
  <si>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</si>
  <si>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</si>
  <si>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</si>
  <si>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</si>
  <si>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</si>
  <si>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</si>
  <si>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</si>
  <si>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</si>
  <si>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</si>
  <si>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</si>
  <si>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</si>
  <si>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</si>
  <si>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</si>
  <si>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</si>
  <si>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</si>
  <si>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</si>
  <si>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</si>
  <si>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</si>
  <si>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</si>
  <si>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</si>
  <si>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</si>
  <si>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</si>
  <si>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</si>
  <si>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</si>
  <si>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</si>
  <si>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</si>
  <si>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</si>
  <si>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</si>
  <si>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</si>
  <si>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</si>
  <si>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</si>
  <si>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</si>
  <si>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</si>
  <si>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</si>
  <si>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</si>
  <si>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</si>
  <si>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</si>
  <si>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</si>
  <si>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</si>
  <si>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</si>
  <si>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</si>
  <si>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</si>
  <si>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</si>
  <si>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</si>
  <si>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</si>
  <si>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</si>
  <si>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</si>
  <si>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</si>
  <si>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</si>
  <si>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</si>
  <si>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</si>
  <si>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</si>
  <si>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</si>
  <si>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</si>
  <si>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</si>
  <si>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</si>
  <si>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</si>
  <si>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</si>
  <si>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</si>
  <si>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</si>
  <si>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</si>
  <si>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</si>
  <si>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</si>
  <si>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</si>
  <si>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</si>
  <si>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</si>
  <si>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</si>
  <si>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</si>
  <si>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</si>
  <si>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</si>
  <si>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</si>
  <si>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</si>
  <si>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</si>
  <si>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</si>
  <si>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</si>
  <si>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</si>
  <si>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</si>
  <si>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</si>
  <si>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</si>
  <si>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</si>
  <si>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</si>
  <si>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</si>
  <si>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</si>
  <si>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</si>
  <si>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</si>
  <si>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</si>
  <si>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</si>
  <si>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</si>
  <si>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</si>
  <si>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</si>
  <si>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</si>
  <si>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</si>
  <si>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</si>
  <si>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</si>
  <si>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</si>
  <si>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</si>
  <si>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</si>
  <si>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</si>
  <si>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</si>
  <si>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</si>
  <si>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</si>
  <si>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</si>
  <si>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</si>
  <si>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</si>
  <si>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</si>
  <si>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</si>
  <si>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</si>
  <si>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</si>
  <si>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</si>
  <si>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</si>
  <si>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</si>
  <si>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</si>
  <si>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</si>
  <si>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</si>
  <si>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</si>
  <si>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</si>
  <si>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</si>
  <si>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</si>
  <si>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</si>
  <si>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</si>
  <si>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</si>
  <si>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</si>
  <si>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</si>
  <si>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</si>
  <si>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</si>
  <si>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</si>
  <si>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</si>
  <si>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</si>
  <si>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</si>
  <si>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</si>
  <si>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</si>
  <si>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</si>
  <si>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</si>
  <si>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</si>
  <si>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</si>
  <si>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</si>
  <si>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</si>
  <si>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</si>
  <si>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</si>
  <si>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</si>
  <si>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</si>
  <si>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</si>
  <si>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</si>
  <si>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</si>
  <si>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</si>
  <si>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</si>
  <si>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</si>
  <si>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</si>
  <si>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</si>
  <si>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</si>
  <si>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</si>
  <si>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</si>
  <si>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</si>
  <si>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</si>
  <si>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</si>
  <si>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</si>
  <si>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</si>
  <si>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</si>
  <si>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</si>
  <si>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</si>
  <si>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</si>
  <si>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</si>
  <si>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</si>
  <si>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</si>
  <si>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</si>
  <si>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</si>
  <si>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</si>
  <si>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</si>
  <si>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</si>
  <si>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</si>
  <si>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</si>
  <si>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</si>
  <si>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</si>
  <si>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</si>
  <si>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</si>
  <si>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</si>
  <si>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</si>
  <si>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</si>
  <si>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</si>
  <si>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</si>
  <si>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</si>
  <si>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</si>
  <si>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</si>
  <si>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</si>
  <si>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</si>
  <si>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</si>
  <si>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</si>
  <si>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</si>
  <si>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</si>
  <si>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</si>
  <si>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</si>
  <si>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</si>
  <si>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</si>
  <si>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</si>
  <si>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</si>
  <si>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</si>
  <si>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</si>
  <si>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</si>
  <si>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</si>
  <si>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</si>
  <si>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</si>
  <si>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</si>
  <si>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</si>
  <si>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</si>
  <si>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</si>
  <si>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</si>
  <si>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</si>
  <si>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</si>
  <si>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</si>
  <si>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</si>
  <si>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</si>
  <si>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</si>
  <si>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</si>
  <si>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</si>
  <si>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</si>
  <si>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</si>
  <si>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</si>
  <si>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</si>
  <si>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</si>
  <si>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</si>
  <si>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</si>
  <si>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</si>
  <si>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</si>
  <si>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</si>
  <si>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</si>
  <si>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</si>
  <si>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</si>
  <si>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</si>
  <si>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</si>
  <si>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</si>
  <si>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</si>
  <si>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</si>
  <si>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</si>
  <si>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</si>
  <si>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</si>
  <si>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</si>
  <si>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</si>
  <si>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</si>
  <si>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</si>
  <si>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</si>
  <si>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</si>
  <si>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</si>
  <si>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</si>
  <si>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</si>
  <si>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</si>
  <si>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</si>
  <si>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</si>
  <si>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</si>
  <si>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</si>
  <si>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</si>
  <si>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</si>
  <si>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</si>
  <si>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</si>
  <si>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</si>
  <si>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</si>
  <si>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</si>
  <si>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</si>
  <si>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</si>
  <si>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</si>
  <si>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</si>
  <si>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</si>
  <si>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</si>
  <si>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</si>
  <si>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</si>
  <si>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</si>
  <si>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</si>
  <si>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</si>
  <si>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</si>
  <si>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</si>
  <si>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</si>
  <si>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</si>
  <si>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</si>
  <si>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</si>
  <si>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</si>
  <si>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</si>
  <si>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</si>
  <si>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</si>
  <si>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</si>
  <si>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</si>
  <si>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</si>
  <si>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</si>
  <si>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</si>
  <si>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</si>
  <si>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</si>
  <si>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</si>
  <si>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</si>
  <si>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</si>
  <si>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</si>
  <si>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</si>
  <si>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</si>
  <si>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</si>
  <si>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</si>
  <si>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</si>
  <si>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</si>
  <si>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</si>
  <si>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</si>
  <si>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</si>
  <si>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</si>
  <si>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</si>
  <si>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</si>
  <si>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</si>
  <si>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</si>
  <si>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</si>
  <si>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</si>
  <si>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</si>
  <si>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</si>
  <si>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</si>
  <si>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</si>
  <si>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</si>
  <si>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</si>
  <si>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</si>
  <si>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</si>
  <si>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</si>
  <si>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</si>
  <si>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</si>
  <si>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</si>
  <si>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</si>
  <si>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</si>
  <si>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</si>
  <si>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</si>
  <si>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</si>
  <si>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</si>
  <si>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</si>
  <si>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</si>
  <si>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</si>
  <si>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</si>
  <si>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</si>
  <si>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</si>
  <si>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</si>
  <si>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</si>
  <si>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</si>
  <si>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</si>
  <si>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</si>
  <si>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</si>
  <si>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</si>
  <si>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</si>
  <si>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</si>
  <si>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</si>
  <si>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</si>
  <si>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</si>
  <si>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</si>
  <si>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</si>
  <si>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</si>
  <si>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</si>
  <si>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</si>
  <si>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</si>
  <si>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</si>
  <si>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</si>
  <si>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</si>
  <si>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</si>
  <si>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</si>
  <si>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</si>
  <si>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</si>
  <si>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</si>
  <si>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</si>
  <si>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</si>
  <si>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</si>
  <si>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</si>
  <si>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</si>
  <si>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</si>
  <si>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</si>
  <si>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</si>
  <si>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</si>
  <si>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</si>
  <si>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</si>
  <si>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</si>
  <si>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</si>
  <si>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</si>
  <si>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</si>
  <si>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</si>
  <si>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</si>
  <si>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</si>
  <si>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</si>
  <si>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</si>
  <si>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</si>
  <si>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</si>
  <si>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</si>
  <si>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</si>
  <si>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</si>
  <si>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</si>
  <si>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</si>
  <si>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</si>
  <si>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</si>
  <si>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</si>
  <si>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</si>
  <si>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</si>
  <si>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</si>
  <si>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</si>
  <si>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</si>
  <si>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</si>
  <si>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</si>
  <si>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</si>
  <si>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</si>
  <si>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</si>
  <si>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</si>
  <si>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</si>
  <si>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</si>
  <si>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</si>
  <si>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</si>
  <si>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</si>
  <si>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</si>
  <si>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</si>
  <si>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</si>
  <si>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</si>
  <si>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</si>
  <si>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</si>
  <si>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</si>
  <si>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</si>
  <si>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</si>
  <si>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</si>
  <si>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</si>
  <si>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</si>
  <si>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</si>
  <si>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</si>
  <si>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</si>
  <si>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</si>
  <si>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</si>
  <si>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</si>
  <si>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</si>
  <si>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</si>
  <si>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</si>
  <si>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</si>
  <si>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</si>
  <si>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</si>
  <si>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</si>
  <si>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</si>
  <si>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</si>
  <si>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</si>
  <si>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</si>
  <si>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</si>
  <si>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</si>
  <si>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</si>
  <si>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</si>
  <si>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</si>
  <si>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</si>
  <si>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</si>
  <si>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</si>
  <si>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</si>
  <si>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</si>
  <si>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</si>
  <si>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</si>
  <si>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</si>
  <si>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</si>
  <si>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</si>
  <si>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</si>
  <si>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</si>
  <si>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</si>
  <si>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</si>
  <si>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</si>
  <si>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</si>
  <si>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</si>
  <si>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</si>
  <si>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</si>
  <si>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</si>
  <si>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</si>
  <si>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</si>
  <si>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</si>
  <si>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</si>
  <si>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</si>
  <si>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</si>
  <si>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</si>
  <si>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</si>
  <si>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</si>
  <si>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</si>
  <si>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</si>
  <si>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</si>
  <si>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</si>
  <si>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</si>
  <si>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</si>
  <si>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</si>
  <si>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</si>
  <si>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</si>
  <si>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</si>
  <si>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</si>
  <si>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</si>
  <si>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</si>
  <si>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</si>
  <si>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</si>
  <si>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</si>
  <si>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</si>
  <si>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</si>
  <si>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</si>
  <si>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</si>
  <si>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</si>
  <si>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</si>
  <si>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</si>
  <si>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</si>
  <si>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</si>
  <si>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</si>
  <si>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</si>
  <si>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</si>
  <si>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</si>
  <si>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</si>
  <si>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</si>
  <si>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</si>
  <si>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</si>
  <si>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</si>
  <si>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</si>
  <si>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</si>
  <si>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</si>
  <si>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</si>
  <si>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</si>
  <si>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</si>
  <si>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</si>
  <si>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</si>
  <si>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</si>
  <si>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</si>
  <si>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</si>
  <si>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</si>
  <si>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</si>
  <si>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</si>
  <si>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</si>
  <si>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</si>
  <si>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</si>
  <si>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</si>
  <si>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</si>
  <si>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</si>
  <si>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</si>
  <si>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</si>
  <si>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</si>
  <si>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</si>
  <si>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</si>
  <si>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</si>
  <si>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</si>
  <si>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</si>
  <si>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</si>
  <si>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</si>
  <si>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</si>
  <si>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</si>
  <si>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</si>
  <si>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</si>
  <si>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</si>
  <si>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</si>
  <si>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</si>
  <si>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</si>
  <si>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</si>
  <si>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</si>
  <si>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</si>
  <si>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</si>
  <si>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</si>
  <si>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</si>
  <si>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</si>
  <si>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</si>
  <si>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</si>
  <si>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</si>
  <si>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</si>
  <si>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</si>
  <si>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</si>
  <si>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</si>
  <si>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</si>
  <si>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</si>
  <si>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</si>
  <si>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</si>
  <si>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</si>
  <si>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</si>
  <si>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</si>
  <si>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</si>
  <si>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</si>
  <si>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</si>
  <si>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</si>
  <si>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</si>
  <si>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</si>
  <si>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</si>
  <si>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</si>
  <si>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</si>
  <si>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</si>
  <si>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</si>
  <si>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</si>
  <si>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</si>
  <si>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</si>
  <si>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</si>
  <si>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</si>
  <si>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</si>
  <si>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</si>
  <si>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</si>
  <si>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</si>
  <si>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</si>
  <si>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</si>
  <si>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</si>
  <si>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</si>
  <si>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</si>
  <si>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</si>
  <si>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</si>
  <si>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</si>
  <si>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</si>
  <si>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</si>
  <si>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</si>
  <si>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</si>
  <si>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</si>
  <si>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</si>
  <si>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</si>
  <si>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</si>
  <si>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</si>
  <si>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</si>
  <si>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</si>
  <si>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</si>
  <si>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</si>
  <si>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</si>
  <si>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</si>
  <si>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</si>
  <si>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</si>
  <si>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</si>
  <si>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</si>
  <si>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</si>
  <si>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</si>
  <si>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</si>
  <si>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</si>
  <si>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</si>
  <si>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</si>
  <si>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</si>
  <si>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</si>
  <si>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</si>
  <si>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</si>
  <si>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</si>
  <si>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</si>
  <si>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</si>
  <si>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</si>
  <si>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</si>
  <si>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</si>
  <si>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</si>
  <si>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</si>
  <si>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</si>
  <si>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</si>
  <si>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</si>
  <si>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</si>
  <si>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</si>
  <si>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</si>
  <si>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</si>
  <si>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</si>
  <si>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</si>
  <si>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</si>
  <si>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</si>
  <si>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</si>
  <si>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</si>
  <si>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</si>
  <si>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</si>
  <si>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</si>
  <si>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</si>
  <si>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</si>
  <si>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</si>
  <si>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</si>
  <si>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</si>
  <si>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</si>
  <si>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</si>
  <si>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</si>
  <si>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</si>
  <si>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</si>
  <si>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</si>
  <si>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</si>
  <si>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</si>
  <si>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</si>
  <si>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</si>
  <si>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</si>
  <si>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</si>
  <si>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</si>
  <si>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</si>
  <si>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</si>
  <si>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</si>
  <si>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</si>
  <si>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</si>
  <si>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</si>
  <si>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</si>
  <si>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</si>
  <si>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</si>
  <si>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</si>
  <si>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</si>
  <si>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</si>
  <si>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</si>
  <si>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</si>
  <si>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</si>
  <si>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</si>
  <si>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</si>
  <si>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</si>
  <si>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</si>
  <si>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</si>
  <si>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</si>
  <si>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</si>
  <si>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</si>
  <si>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</si>
  <si>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</si>
  <si>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</si>
  <si>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</si>
  <si>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</si>
  <si>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</si>
  <si>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</si>
  <si>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</si>
  <si>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</si>
  <si>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</si>
  <si>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</si>
  <si>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</si>
  <si>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</si>
  <si>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</si>
  <si>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</si>
  <si>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</si>
  <si>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</si>
  <si>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</si>
  <si>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</si>
  <si>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</si>
  <si>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</si>
  <si>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</si>
  <si>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</si>
  <si>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</si>
  <si>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</si>
  <si>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</si>
  <si>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</si>
  <si>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</si>
  <si>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</si>
  <si>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</si>
  <si>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</si>
  <si>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</si>
  <si>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</si>
  <si>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</si>
  <si>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</si>
  <si>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</si>
  <si>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</si>
  <si>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</si>
  <si>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</si>
  <si>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</si>
  <si>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</si>
  <si>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</si>
  <si>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</si>
  <si>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</si>
  <si>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</si>
  <si>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</si>
  <si>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</si>
  <si>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</si>
  <si>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</si>
  <si>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</si>
  <si>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</si>
  <si>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</si>
  <si>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</si>
  <si>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</si>
  <si>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</si>
  <si>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</si>
  <si>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</si>
  <si>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</si>
  <si>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</si>
  <si>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</si>
  <si>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</si>
  <si>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</si>
  <si>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</si>
  <si>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</si>
  <si>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</si>
  <si>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</si>
  <si>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</si>
  <si>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</si>
  <si>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</si>
  <si>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</si>
  <si>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</si>
  <si>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</si>
  <si>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</si>
  <si>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</si>
  <si>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</si>
  <si>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</si>
  <si>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</si>
  <si>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</si>
  <si>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</si>
  <si>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</si>
  <si>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</si>
  <si>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</si>
  <si>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</si>
  <si>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</si>
  <si>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</si>
  <si>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</si>
  <si>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</si>
  <si>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</si>
  <si>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</si>
  <si>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</si>
  <si>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</si>
  <si>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</si>
  <si>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</si>
  <si>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</si>
  <si>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</si>
  <si>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</si>
  <si>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</si>
  <si>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</si>
  <si>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</si>
  <si>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</si>
  <si>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</si>
  <si>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</si>
  <si>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</si>
  <si>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</si>
  <si>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</si>
  <si>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</si>
  <si>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</si>
  <si>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</si>
  <si>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</si>
  <si>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</si>
  <si>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</si>
  <si>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</si>
  <si>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</si>
  <si>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</si>
  <si>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</si>
  <si>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</si>
  <si>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</si>
  <si>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</si>
  <si>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</si>
  <si>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</si>
  <si>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</si>
  <si>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</si>
  <si>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</si>
  <si>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</si>
  <si>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</si>
  <si>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</si>
  <si>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</si>
  <si>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</si>
  <si>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</si>
  <si>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</si>
  <si>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</si>
  <si>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</si>
  <si>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</si>
  <si>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</si>
  <si>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</si>
  <si>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</si>
  <si>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</si>
  <si>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</si>
  <si>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</si>
  <si>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</si>
  <si>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</si>
  <si>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</si>
  <si>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</si>
  <si>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</si>
  <si>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</si>
  <si>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</si>
  <si>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</si>
  <si>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</si>
  <si>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</si>
  <si>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</si>
  <si>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</si>
  <si>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</si>
  <si>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</si>
  <si>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</si>
  <si>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</si>
  <si>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</si>
  <si>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</si>
  <si>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</si>
  <si>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</si>
  <si>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</si>
  <si>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</si>
  <si>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</si>
  <si>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</si>
  <si>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</si>
  <si>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</si>
  <si>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</si>
  <si>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</si>
  <si>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</si>
  <si>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</si>
  <si>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</si>
  <si>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</si>
  <si>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</si>
  <si>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</si>
  <si>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</si>
  <si>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</si>
  <si>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</si>
  <si>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</si>
  <si>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</si>
  <si>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</si>
  <si>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</si>
  <si>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</si>
  <si>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</si>
  <si>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</si>
  <si>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</si>
  <si>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</si>
  <si>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</si>
  <si>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</si>
  <si>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</si>
  <si>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</si>
  <si>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</si>
  <si>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</si>
  <si>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</si>
  <si>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</si>
  <si>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</si>
  <si>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</si>
  <si>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</si>
  <si>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</si>
  <si>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</si>
  <si>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</si>
  <si>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</si>
  <si>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</si>
  <si>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</si>
  <si>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</si>
  <si>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</si>
  <si>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</si>
  <si>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</si>
  <si>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</si>
  <si>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</si>
  <si>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</si>
  <si>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</si>
  <si>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</si>
  <si>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</si>
  <si>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</si>
  <si>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</si>
  <si>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</si>
  <si>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</si>
  <si>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</si>
  <si>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</si>
  <si>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</si>
  <si>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</si>
  <si>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</si>
  <si>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</si>
  <si>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</si>
  <si>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</si>
  <si>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</si>
  <si>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</si>
  <si>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</si>
  <si>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</si>
  <si>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</si>
  <si>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</si>
  <si>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</si>
  <si>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</si>
  <si>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</si>
  <si>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</si>
  <si>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</si>
  <si>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</si>
  <si>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</si>
  <si>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</si>
  <si>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</si>
  <si>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</si>
  <si>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</si>
  <si>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</si>
  <si>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</si>
  <si>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</si>
  <si>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</si>
  <si>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</si>
  <si>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</si>
  <si>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</si>
  <si>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</si>
  <si>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</si>
  <si>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</si>
  <si>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</si>
  <si>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</si>
  <si>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</si>
  <si>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</si>
  <si>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</si>
  <si>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</si>
  <si>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</si>
  <si>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</si>
  <si>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</si>
  <si>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</si>
  <si>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</si>
  <si>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</si>
  <si>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</si>
  <si>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</si>
  <si>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</si>
  <si>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</si>
  <si>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</si>
  <si>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</si>
  <si>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</si>
  <si>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</si>
  <si>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</si>
  <si>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</si>
  <si>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</si>
  <si>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</si>
  <si>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</si>
  <si>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</si>
  <si>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</si>
  <si>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</si>
  <si>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</si>
  <si>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</si>
  <si>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</si>
  <si>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</si>
  <si>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</si>
  <si>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</si>
  <si>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</si>
  <si>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</si>
  <si>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</si>
  <si>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</si>
  <si>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</si>
  <si>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</si>
  <si>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</si>
  <si>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</si>
  <si>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</si>
  <si>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</si>
  <si>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</si>
  <si>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</si>
  <si>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</si>
  <si>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</si>
  <si>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</si>
  <si>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</si>
  <si>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</si>
  <si>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</si>
  <si>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</si>
  <si>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</si>
  <si>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</si>
  <si>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</si>
  <si>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</si>
  <si>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</si>
  <si>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</si>
  <si>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</si>
  <si>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</si>
  <si>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</si>
  <si>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</si>
  <si>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</si>
  <si>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</si>
  <si>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</si>
  <si>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</si>
  <si>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</si>
  <si>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</si>
  <si>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</si>
  <si>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</si>
  <si>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</si>
  <si>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</si>
  <si>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</si>
  <si>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</si>
  <si>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</si>
  <si>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</si>
  <si>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</si>
  <si>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</si>
  <si>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</si>
  <si>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</si>
  <si>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</si>
  <si>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</si>
  <si>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</si>
  <si>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</si>
  <si>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</si>
  <si>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</si>
  <si>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</si>
  <si>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</si>
  <si>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</si>
  <si>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</si>
  <si>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</si>
  <si>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</si>
  <si>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</si>
  <si>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</si>
  <si>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</si>
  <si>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</si>
  <si>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</si>
  <si>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</si>
  <si>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</si>
  <si>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</si>
  <si>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</si>
  <si>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</si>
  <si>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</si>
  <si>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</si>
  <si>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</si>
  <si>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</si>
  <si>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</si>
  <si>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</si>
  <si>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</si>
  <si>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</si>
  <si>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</si>
  <si>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</si>
  <si>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</si>
  <si>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</si>
  <si>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</si>
  <si>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</si>
  <si>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</si>
  <si>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</si>
  <si>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</si>
  <si>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</si>
  <si>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</si>
  <si>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</si>
  <si>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</si>
  <si>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</si>
  <si>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</si>
  <si>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</si>
  <si>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</si>
  <si>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</si>
  <si>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</si>
  <si>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</si>
  <si>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</si>
  <si>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</si>
  <si>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</si>
  <si>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</si>
  <si>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</si>
  <si>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</si>
  <si>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</si>
  <si>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</si>
  <si>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</si>
  <si>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</si>
  <si>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</si>
  <si>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</si>
  <si>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</si>
  <si>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</si>
  <si>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</si>
  <si>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</si>
  <si>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</si>
  <si>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</si>
  <si>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</si>
  <si>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</si>
  <si>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</si>
  <si>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</si>
  <si>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</si>
  <si>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</si>
  <si>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</si>
  <si>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</si>
  <si>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</si>
  <si>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</si>
  <si>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</si>
  <si>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</si>
  <si>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</si>
  <si>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</si>
  <si>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</si>
  <si>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</si>
  <si>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</si>
  <si>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</si>
  <si>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</si>
  <si>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</si>
  <si>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</si>
  <si>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</si>
  <si>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</si>
  <si>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</si>
  <si>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</si>
  <si>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</si>
  <si>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</si>
  <si>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</si>
  <si>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</si>
  <si>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</si>
  <si>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</si>
  <si>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</si>
  <si>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</si>
  <si>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</si>
  <si>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</si>
  <si>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</si>
  <si>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</si>
  <si>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</si>
  <si>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</si>
  <si>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</si>
  <si>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</si>
  <si>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</si>
  <si>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</si>
  <si>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</si>
  <si>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</si>
  <si>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</si>
  <si>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</si>
  <si>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</si>
  <si>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</si>
  <si>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</si>
  <si>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</si>
  <si>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</si>
  <si>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</si>
  <si>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</si>
  <si>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</si>
  <si>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</si>
  <si>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</si>
  <si>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</si>
  <si>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</si>
  <si>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</si>
  <si>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</si>
  <si>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</si>
  <si>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</si>
  <si>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</si>
  <si>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</si>
  <si>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</si>
  <si>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</si>
  <si>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</si>
  <si>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</si>
  <si>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</si>
  <si>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</si>
  <si>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</si>
  <si>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</si>
  <si>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</si>
  <si>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</si>
  <si>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</si>
  <si>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</si>
  <si>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</si>
  <si>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</si>
  <si>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</si>
  <si>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</si>
  <si>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</si>
  <si>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</si>
  <si>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</si>
  <si>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</si>
  <si>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</si>
  <si>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</si>
  <si>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</si>
  <si>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</si>
  <si>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</si>
  <si>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</si>
  <si>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</si>
  <si>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</si>
  <si>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</si>
  <si>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</si>
  <si>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</si>
  <si>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</si>
  <si>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</si>
  <si>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</si>
  <si>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</si>
  <si>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</si>
  <si>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</si>
  <si>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</si>
  <si>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</si>
  <si>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</si>
  <si>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</si>
  <si>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</si>
  <si>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</si>
  <si>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</si>
  <si>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</si>
  <si>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</si>
  <si>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</si>
  <si>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</si>
  <si>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</si>
  <si>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</si>
  <si>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</si>
  <si>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</si>
  <si>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</si>
  <si>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</si>
  <si>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</si>
  <si>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</si>
  <si>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</si>
  <si>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</si>
  <si>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</si>
  <si>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</si>
  <si>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</si>
  <si>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</si>
  <si>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</si>
  <si>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</si>
  <si>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</si>
  <si>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</si>
  <si>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</si>
  <si>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</si>
  <si>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</si>
  <si>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</si>
  <si>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</si>
  <si>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</si>
  <si>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</si>
  <si>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</si>
  <si>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</si>
  <si>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</si>
  <si>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</si>
  <si>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</si>
  <si>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</si>
  <si>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</si>
  <si>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</si>
  <si>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</si>
  <si>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</si>
  <si>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</si>
  <si>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</si>
  <si>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</si>
  <si>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</si>
  <si>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</si>
  <si>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</si>
  <si>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</si>
  <si>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</si>
  <si>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</si>
  <si>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</si>
  <si>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</si>
  <si>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</si>
  <si>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</si>
  <si>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</si>
  <si>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</si>
  <si>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</si>
  <si>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</si>
  <si>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</si>
  <si>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</si>
  <si>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</si>
  <si>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</si>
  <si>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</si>
  <si>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</si>
  <si>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</si>
  <si>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</si>
  <si>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</si>
  <si>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</si>
  <si>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</si>
  <si>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</si>
  <si>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</si>
  <si>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</si>
  <si>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</si>
  <si>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</si>
  <si>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</si>
  <si>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</si>
  <si>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</si>
  <si>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</si>
  <si>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</si>
  <si>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</si>
  <si>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</si>
  <si>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</si>
  <si>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</si>
  <si>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</si>
  <si>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</si>
  <si>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</si>
  <si>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</si>
  <si>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</si>
  <si>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</si>
  <si>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</si>
  <si>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</si>
  <si>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</si>
  <si>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</si>
  <si>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</si>
  <si>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</si>
  <si>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</si>
  <si>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</si>
  <si>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</si>
  <si>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</si>
  <si>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</si>
  <si>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</si>
  <si>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</si>
  <si>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</si>
  <si>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</si>
  <si>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</si>
  <si>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</si>
  <si>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</si>
  <si>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</si>
  <si>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</si>
  <si>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</si>
  <si>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</si>
  <si>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</si>
  <si>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</si>
  <si>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</si>
  <si>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</si>
  <si>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</si>
  <si>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</si>
  <si>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</si>
  <si>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</si>
  <si>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</si>
  <si>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</si>
  <si>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</si>
  <si>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</si>
  <si>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</si>
  <si>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</si>
  <si>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</si>
  <si>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</si>
  <si>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</si>
  <si>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</si>
  <si>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</si>
  <si>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</si>
  <si>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</si>
  <si>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</si>
  <si>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</si>
  <si>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</si>
  <si>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</si>
  <si>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</si>
  <si>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</si>
  <si>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</si>
  <si>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</si>
  <si>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</si>
  <si>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</si>
  <si>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</si>
  <si>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</si>
  <si>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</si>
  <si>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</si>
  <si>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</si>
  <si>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</si>
  <si>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</si>
  <si>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</si>
  <si>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</si>
  <si>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</si>
  <si>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</si>
  <si>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</si>
  <si>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</si>
  <si>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</si>
  <si>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</si>
  <si>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</si>
  <si>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</si>
  <si>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</si>
  <si>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</si>
  <si>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</si>
  <si>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</si>
  <si>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</si>
  <si>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</si>
  <si>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</si>
  <si>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</si>
  <si>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</si>
  <si>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</si>
  <si>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</si>
  <si>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</si>
  <si>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</si>
  <si>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</si>
  <si>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</si>
  <si>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</si>
  <si>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</si>
  <si>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</si>
  <si>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</si>
  <si>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</si>
  <si>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</si>
  <si>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</si>
  <si>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</si>
  <si>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</si>
  <si>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</si>
  <si>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</si>
  <si>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</si>
  <si>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</si>
  <si>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</si>
  <si>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</si>
  <si>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</si>
  <si>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</si>
  <si>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</si>
  <si>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</si>
  <si>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</si>
  <si>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</si>
  <si>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</si>
  <si>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</si>
  <si>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</si>
  <si>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</si>
  <si>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</si>
  <si>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</si>
  <si>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</si>
  <si>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</si>
  <si>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</si>
  <si>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</si>
  <si>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</si>
  <si>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</si>
  <si>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</si>
  <si>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</si>
  <si>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</si>
  <si>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</si>
  <si>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</si>
  <si>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</si>
  <si>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</si>
  <si>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</si>
  <si>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</si>
  <si>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</si>
  <si>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</si>
  <si>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</si>
  <si>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</si>
  <si>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</si>
  <si>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</si>
  <si>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</si>
  <si>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</si>
  <si>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</si>
  <si>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</si>
  <si>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</si>
  <si>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</si>
  <si>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</si>
  <si>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</si>
  <si>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</si>
  <si>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</si>
  <si>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</si>
  <si>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</si>
  <si>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</si>
  <si>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</si>
  <si>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</si>
  <si>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</si>
  <si>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</si>
  <si>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</si>
  <si>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</si>
  <si>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</si>
  <si>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</si>
  <si>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</si>
  <si>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</si>
  <si>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</si>
  <si>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</si>
  <si>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</si>
  <si>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</si>
  <si>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</si>
  <si>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</si>
  <si>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</si>
  <si>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</si>
  <si>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</si>
  <si>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</si>
  <si>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</si>
  <si>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</si>
  <si>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</si>
  <si>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</si>
  <si>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</si>
  <si>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</si>
  <si>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</si>
  <si>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</si>
  <si>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</si>
  <si>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</si>
  <si>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</si>
  <si>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</si>
  <si>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</si>
  <si>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</si>
  <si>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</si>
  <si>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</si>
  <si>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</si>
  <si>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</si>
  <si>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</si>
  <si>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</si>
  <si>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</si>
  <si>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</si>
  <si>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</si>
  <si>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</si>
  <si>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</si>
  <si>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</si>
  <si>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</si>
  <si>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</si>
  <si>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</si>
  <si>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</si>
  <si>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</si>
  <si>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</si>
  <si>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</si>
  <si>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</si>
  <si>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</si>
  <si>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</si>
  <si>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</si>
  <si>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</si>
  <si>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</si>
  <si>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</si>
  <si>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</si>
  <si>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</si>
  <si>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</si>
  <si>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</si>
  <si>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</si>
  <si>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</si>
  <si>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</si>
  <si>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</si>
  <si>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</si>
  <si>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</si>
  <si>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</si>
  <si>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</si>
  <si>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</si>
  <si>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</si>
  <si>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</si>
  <si>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</si>
  <si>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</si>
  <si>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</si>
  <si>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</si>
  <si>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</si>
  <si>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</si>
  <si>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</si>
  <si>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</si>
  <si>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</si>
  <si>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</si>
  <si>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</si>
  <si>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</si>
  <si>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</si>
  <si>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</si>
  <si>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</si>
  <si>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</si>
  <si>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</si>
  <si>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</si>
  <si>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</si>
  <si>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</si>
  <si>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</si>
  <si>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</si>
  <si>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</si>
  <si>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</si>
  <si>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</si>
  <si>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</si>
  <si>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</si>
  <si>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</si>
  <si>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</si>
  <si>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</si>
  <si>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</si>
  <si>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</si>
  <si>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</si>
  <si>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</si>
  <si>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</si>
  <si>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</si>
  <si>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</si>
  <si>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</si>
  <si>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</si>
  <si>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</si>
  <si>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</si>
  <si>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</si>
  <si>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</si>
  <si>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</si>
  <si>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</si>
  <si>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</si>
  <si>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</si>
  <si>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</si>
  <si>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</si>
  <si>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</si>
  <si>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</si>
  <si>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</si>
  <si>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</si>
  <si>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</si>
  <si>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</si>
  <si>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</si>
  <si>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</si>
  <si>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</si>
  <si>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</si>
  <si>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</si>
  <si>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</si>
  <si>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</si>
  <si>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</si>
  <si>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</si>
  <si>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</si>
  <si>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</si>
  <si>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</si>
  <si>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</si>
  <si>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</si>
  <si>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</si>
  <si>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</si>
  <si>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</si>
  <si>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</si>
  <si>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</si>
  <si>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</si>
  <si>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</si>
  <si>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</si>
  <si>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</si>
  <si>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</si>
  <si>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</si>
  <si>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</si>
  <si>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</si>
  <si>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</si>
  <si>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</si>
  <si>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</si>
  <si>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</si>
  <si>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</si>
  <si>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</si>
  <si>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</si>
  <si>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</si>
  <si>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</si>
  <si>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</si>
  <si>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</si>
  <si>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</si>
  <si>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</si>
  <si>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</si>
  <si>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</si>
  <si>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</si>
  <si>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</si>
  <si>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</si>
  <si>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</si>
  <si>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</si>
  <si>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</si>
  <si>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</si>
  <si>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</si>
  <si>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</si>
  <si>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</si>
  <si>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</si>
  <si>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</si>
  <si>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</si>
  <si>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</si>
  <si>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</si>
  <si>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</si>
  <si>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</si>
  <si>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</si>
  <si>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</si>
  <si>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</si>
  <si>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</si>
  <si>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</si>
  <si>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</si>
  <si>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</si>
  <si>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</si>
  <si>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</si>
  <si>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</si>
  <si>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</si>
  <si>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</si>
  <si>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</si>
  <si>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</si>
  <si>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</si>
  <si>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</si>
  <si>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</si>
  <si>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</si>
  <si>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</si>
  <si>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</si>
  <si>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</si>
  <si>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</si>
  <si>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</si>
  <si>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</si>
  <si>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</si>
  <si>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</si>
  <si>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</si>
  <si>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</si>
  <si>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</si>
  <si>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</si>
  <si>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</si>
  <si>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</si>
  <si>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</si>
  <si>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</si>
  <si>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</si>
  <si>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</si>
  <si>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</si>
  <si>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</si>
  <si>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</si>
  <si>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</si>
  <si>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</si>
  <si>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</si>
  <si>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</si>
  <si>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</si>
  <si>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</si>
  <si>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</si>
  <si>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</si>
  <si>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</si>
  <si>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</si>
  <si>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</si>
  <si>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</si>
  <si>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</si>
  <si>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</si>
  <si>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</si>
  <si>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</si>
  <si>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</si>
  <si>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</si>
  <si>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</si>
  <si>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</si>
  <si>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</si>
  <si>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</si>
  <si>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</si>
  <si>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</si>
  <si>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</si>
  <si>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</si>
  <si>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</si>
  <si>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</si>
  <si>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</si>
  <si>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</si>
  <si>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</si>
  <si>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</si>
  <si>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</si>
  <si>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</si>
  <si>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</si>
  <si>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</si>
  <si>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</si>
  <si>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</si>
  <si>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</si>
  <si>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</si>
  <si>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</si>
  <si>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</si>
  <si>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</si>
  <si>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</si>
  <si>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</si>
  <si>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</si>
  <si>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</si>
  <si>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</si>
  <si>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</si>
  <si>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</si>
  <si>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</si>
  <si>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</si>
  <si>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</si>
  <si>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</si>
  <si>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</si>
  <si>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</si>
  <si>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</si>
  <si>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</si>
  <si>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</si>
  <si>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</si>
  <si>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</si>
  <si>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</si>
  <si>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</si>
  <si>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</si>
  <si>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</si>
  <si>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</si>
  <si>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</si>
  <si>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</si>
  <si>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</si>
  <si>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</si>
  <si>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</si>
  <si>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</si>
  <si>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</si>
  <si>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</si>
  <si>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</si>
  <si>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</si>
  <si>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</si>
  <si>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</si>
  <si>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</si>
  <si>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</si>
  <si>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</si>
  <si>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</si>
  <si>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</si>
  <si>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</si>
  <si>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</si>
  <si>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</si>
  <si>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</si>
  <si>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</si>
  <si>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</si>
  <si>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</si>
  <si>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</si>
  <si>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</si>
  <si>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</si>
  <si>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</si>
  <si>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</si>
  <si>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</si>
  <si>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</si>
  <si>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</si>
  <si>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</si>
  <si>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</si>
  <si>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</si>
  <si>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</si>
  <si>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</si>
  <si>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</si>
  <si>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</si>
  <si>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</si>
  <si>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</si>
  <si>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</si>
  <si>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</si>
  <si>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</si>
  <si>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</si>
  <si>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</si>
  <si>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</si>
  <si>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</si>
  <si>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</si>
  <si>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</si>
  <si>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</si>
  <si>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</si>
  <si>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</si>
  <si>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</si>
  <si>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</si>
  <si>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</si>
  <si>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</si>
  <si>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</si>
  <si>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</si>
  <si>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</si>
  <si>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</si>
  <si>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</si>
  <si>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</si>
  <si>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</si>
  <si>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</si>
  <si>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</si>
  <si>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</si>
  <si>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</si>
  <si>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</si>
  <si>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</si>
  <si>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</si>
  <si>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</si>
  <si>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</si>
  <si>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</si>
  <si>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</si>
  <si>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</si>
  <si>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</si>
  <si>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</si>
  <si>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</si>
  <si>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</si>
  <si>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</si>
  <si>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</si>
  <si>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</si>
  <si>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</si>
  <si>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</si>
  <si>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</si>
  <si>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</si>
  <si>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</si>
  <si>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</si>
  <si>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</si>
  <si>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</si>
  <si>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</si>
  <si>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</si>
  <si>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</si>
  <si>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</si>
  <si>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</si>
  <si>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</si>
  <si>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</si>
  <si>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</si>
  <si>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</si>
  <si>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</si>
  <si>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</si>
  <si>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</si>
  <si>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</si>
  <si>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</si>
  <si>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</si>
  <si>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</si>
  <si>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</si>
  <si>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</si>
  <si>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</si>
  <si>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</si>
  <si>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</si>
  <si>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</si>
  <si>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</si>
  <si>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</si>
  <si>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</si>
  <si>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</si>
  <si>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</si>
  <si>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</si>
  <si>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</si>
  <si>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</si>
  <si>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</si>
  <si>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</si>
  <si>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</si>
  <si>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</si>
  <si>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</si>
  <si>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</si>
  <si>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</si>
  <si>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</si>
  <si>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</si>
  <si>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</si>
  <si>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</si>
  <si>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</si>
  <si>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</si>
  <si>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</si>
  <si>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</si>
  <si>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</si>
  <si>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</si>
  <si>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</si>
  <si>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</si>
  <si>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</si>
  <si>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</si>
  <si>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</si>
  <si>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</si>
  <si>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</si>
  <si>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</si>
  <si>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</si>
  <si>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</si>
  <si>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</si>
  <si>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</si>
  <si>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</si>
  <si>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</si>
  <si>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</si>
  <si>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</si>
  <si>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</si>
  <si>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</si>
  <si>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</si>
  <si>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</si>
  <si>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</si>
  <si>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</si>
  <si>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</si>
  <si>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</si>
  <si>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</si>
  <si>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</si>
  <si>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</si>
  <si>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</si>
  <si>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</si>
  <si>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</si>
  <si>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</si>
  <si>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</si>
  <si>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</si>
  <si>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</si>
  <si>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</si>
  <si>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</si>
  <si>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</si>
  <si>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</si>
  <si>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</si>
  <si>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</si>
  <si>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</si>
  <si>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</si>
  <si>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</si>
  <si>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</si>
  <si>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</si>
  <si>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</si>
  <si>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</si>
  <si>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</si>
  <si>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</si>
  <si>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</si>
  <si>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</si>
  <si>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</si>
  <si>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</si>
  <si>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</si>
  <si>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</si>
  <si>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</si>
  <si>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</si>
  <si>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</si>
  <si>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</si>
  <si>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</si>
  <si>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</si>
  <si>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</si>
  <si>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</si>
  <si>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</si>
  <si>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</si>
  <si>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</si>
  <si>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</si>
  <si>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</si>
  <si>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</si>
  <si>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</si>
  <si>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</si>
  <si>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</si>
  <si>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</si>
  <si>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</si>
  <si>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</si>
  <si>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</si>
  <si>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</si>
  <si>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</si>
  <si>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</si>
  <si>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</si>
  <si>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</si>
  <si>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</si>
  <si>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</si>
  <si>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</si>
  <si>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</si>
  <si>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</si>
  <si>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</si>
  <si>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</si>
  <si>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</si>
  <si>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</si>
  <si>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</si>
  <si>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</si>
  <si>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</si>
  <si>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</si>
  <si>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</si>
  <si>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</si>
  <si>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</si>
  <si>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</si>
  <si>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</si>
  <si>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</si>
  <si>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</si>
  <si>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</si>
  <si>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</si>
  <si>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</si>
  <si>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</si>
  <si>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</si>
  <si>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</si>
  <si>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</si>
  <si>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</si>
  <si>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</si>
  <si>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</si>
  <si>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</si>
  <si>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</si>
  <si>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</si>
  <si>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</si>
  <si>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</si>
  <si>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</si>
  <si>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</si>
  <si>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</si>
  <si>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</si>
  <si>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</si>
  <si>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</si>
  <si>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</si>
  <si>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</si>
  <si>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</si>
  <si>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</si>
  <si>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</si>
  <si>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</si>
  <si>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</si>
  <si>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</si>
  <si>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</si>
  <si>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</si>
  <si>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</si>
  <si>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</si>
  <si>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</si>
  <si>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</si>
  <si>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</si>
  <si>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</si>
  <si>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</si>
  <si>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</si>
  <si>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</si>
  <si>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</si>
  <si>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</si>
  <si>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</si>
  <si>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</si>
  <si>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</si>
  <si>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</si>
  <si>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</si>
  <si>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</si>
  <si>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</si>
  <si>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</si>
  <si>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</si>
  <si>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</si>
  <si>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</si>
  <si>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</si>
  <si>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</si>
  <si>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</si>
  <si>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</si>
  <si>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</si>
  <si>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</si>
  <si>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</si>
  <si>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</si>
  <si>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</si>
  <si>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</si>
  <si>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</si>
  <si>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</si>
  <si>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</si>
  <si>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</si>
  <si>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</si>
  <si>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</si>
  <si>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</si>
  <si>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</si>
  <si>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</si>
  <si>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</si>
  <si>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</si>
  <si>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</si>
  <si>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</si>
  <si>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</si>
  <si>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</si>
  <si>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</si>
  <si>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</si>
  <si>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</si>
  <si>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</si>
  <si>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</si>
  <si>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</si>
  <si>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</si>
  <si>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</si>
  <si>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</si>
  <si>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</si>
  <si>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</si>
  <si>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</si>
  <si>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</si>
  <si>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</si>
  <si>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</si>
  <si>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</si>
  <si>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</si>
  <si>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</si>
  <si>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</si>
  <si>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</si>
  <si>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</si>
  <si>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</si>
  <si>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</si>
  <si>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</si>
  <si>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</si>
  <si>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</si>
  <si>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</si>
  <si>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</si>
  <si>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</si>
  <si>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</si>
  <si>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</si>
  <si>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</si>
  <si>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</si>
  <si>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</si>
  <si>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</si>
  <si>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</si>
  <si>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</si>
  <si>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</si>
  <si>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</si>
  <si>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</si>
  <si>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</si>
  <si>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</si>
  <si>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</si>
  <si>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</si>
  <si>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</si>
  <si>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</si>
  <si>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</si>
  <si>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</si>
  <si>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</si>
  <si>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</si>
  <si>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</si>
  <si>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</si>
  <si>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</si>
  <si>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</si>
  <si>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</si>
  <si>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</si>
  <si>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</si>
  <si>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</si>
  <si>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</si>
  <si>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</si>
  <si>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</si>
  <si>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</si>
  <si>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</si>
  <si>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</si>
  <si>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</si>
  <si>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</si>
  <si>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</si>
  <si>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</si>
  <si>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</si>
  <si>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</si>
  <si>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</si>
  <si>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</si>
  <si>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</si>
  <si>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</si>
  <si>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</si>
  <si>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</si>
  <si>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</si>
  <si>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</si>
  <si>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</si>
  <si>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</si>
  <si>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</si>
  <si>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</si>
  <si>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</si>
  <si>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</si>
  <si>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</si>
  <si>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</si>
  <si>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</si>
  <si>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</si>
  <si>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</si>
  <si>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</si>
  <si>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</si>
  <si>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</si>
  <si>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</si>
  <si>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</si>
  <si>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</si>
  <si>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</si>
  <si>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</si>
  <si>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</si>
  <si>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</si>
  <si>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</si>
  <si>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</si>
  <si>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</si>
  <si>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</si>
  <si>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</si>
  <si>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</si>
  <si>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</si>
  <si>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</si>
  <si>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</si>
  <si>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</si>
  <si>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</si>
  <si>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</si>
  <si>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</si>
  <si>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</si>
  <si>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</si>
  <si>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</si>
  <si>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</si>
  <si>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</si>
  <si>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</si>
  <si>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</si>
  <si>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</si>
  <si>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</si>
  <si>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</si>
  <si>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</si>
  <si>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</si>
  <si>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</si>
  <si>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</si>
  <si>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</si>
  <si>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</si>
  <si>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</si>
  <si>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</si>
  <si>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</si>
  <si>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</si>
  <si>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</si>
  <si>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</si>
  <si>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</si>
  <si>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</si>
  <si>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</si>
  <si>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</si>
  <si>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</si>
  <si>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</si>
  <si>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</si>
  <si>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</si>
  <si>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</si>
  <si>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</si>
  <si>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</si>
  <si>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</si>
  <si>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</si>
  <si>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</si>
  <si>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</si>
  <si>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</si>
  <si>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</si>
  <si>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</si>
  <si>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</si>
  <si>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</si>
  <si>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</si>
  <si>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</si>
  <si>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</si>
  <si>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</si>
  <si>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</si>
  <si>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</si>
  <si>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</si>
  <si>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</si>
  <si>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</si>
  <si>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</si>
  <si>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</si>
  <si>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</si>
  <si>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</si>
  <si>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</si>
  <si>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</si>
  <si>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</si>
  <si>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</si>
  <si>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</si>
  <si>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</si>
  <si>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</si>
  <si>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</si>
  <si>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</si>
  <si>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</si>
  <si>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</si>
  <si>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</si>
  <si>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</si>
  <si>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</si>
  <si>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</si>
  <si>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</si>
  <si>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</si>
  <si>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</si>
  <si>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</si>
  <si>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</si>
  <si>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</si>
  <si>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</si>
  <si>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</si>
  <si>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</si>
  <si>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</si>
  <si>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</si>
  <si>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</si>
  <si>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</si>
  <si>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</si>
  <si>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</si>
  <si>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</si>
  <si>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</si>
  <si>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</si>
  <si>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</si>
  <si>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</si>
  <si>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</si>
  <si>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</si>
  <si>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</si>
  <si>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</si>
  <si>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</si>
  <si>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</si>
  <si>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</si>
  <si>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</si>
  <si>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</si>
  <si>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</si>
  <si>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</si>
  <si>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</si>
  <si>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</si>
  <si>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</si>
  <si>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</si>
  <si>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</si>
  <si>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</si>
  <si>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</si>
  <si>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</si>
  <si>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</si>
  <si>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</si>
  <si>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</si>
  <si>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</si>
  <si>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</si>
  <si>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</si>
  <si>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</si>
  <si>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</si>
  <si>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</si>
  <si>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</si>
  <si>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</si>
  <si>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</si>
  <si>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</si>
  <si>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</si>
  <si>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</si>
  <si>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</si>
  <si>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</si>
  <si>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</si>
  <si>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</si>
  <si>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</si>
  <si>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</si>
  <si>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</si>
  <si>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</si>
  <si>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</si>
  <si>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</si>
  <si>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</si>
  <si>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</si>
  <si>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</si>
  <si>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</si>
  <si>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</si>
  <si>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</si>
  <si>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</si>
  <si>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</si>
  <si>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</si>
  <si>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</si>
  <si>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</si>
  <si>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</si>
  <si>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</si>
  <si>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</si>
  <si>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</si>
  <si>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</si>
  <si>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</si>
  <si>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</si>
  <si>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</si>
  <si>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</si>
  <si>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</si>
  <si>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</si>
  <si>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</si>
  <si>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</si>
  <si>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</si>
  <si>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</si>
  <si>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</si>
  <si>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</si>
  <si>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</si>
  <si>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</si>
  <si>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</si>
  <si>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</si>
  <si>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</si>
  <si>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</si>
  <si>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</si>
  <si>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</si>
  <si>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</si>
  <si>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</si>
  <si>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</si>
  <si>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</si>
  <si>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</si>
  <si>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</si>
  <si>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</si>
  <si>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</si>
  <si>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</si>
  <si>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</si>
  <si>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</si>
  <si>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</si>
  <si>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</si>
  <si>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</si>
  <si>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</si>
  <si>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</si>
  <si>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</si>
  <si>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</si>
  <si>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</si>
  <si>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</si>
  <si>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</si>
  <si>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</si>
  <si>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</si>
  <si>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</si>
  <si>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</si>
  <si>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</si>
  <si>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</si>
  <si>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</si>
  <si>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</si>
  <si>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</si>
  <si>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</si>
  <si>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</si>
  <si>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</si>
  <si>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</si>
  <si>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</si>
  <si>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</si>
  <si>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</si>
  <si>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</si>
  <si>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</si>
  <si>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</si>
  <si>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</si>
  <si>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</si>
  <si>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</si>
  <si>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</si>
  <si>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</si>
  <si>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</si>
  <si>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</si>
  <si>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</si>
  <si>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</si>
  <si>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</si>
  <si>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</si>
  <si>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</si>
  <si>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</si>
  <si>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</si>
  <si>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</si>
  <si>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</si>
  <si>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</si>
  <si>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</si>
  <si>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</si>
  <si>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</si>
  <si>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</si>
  <si>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</si>
  <si>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</si>
  <si>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</si>
  <si>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</si>
  <si>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</si>
  <si>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</si>
  <si>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</si>
  <si>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</si>
  <si>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</si>
  <si>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</si>
  <si>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</si>
  <si>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</si>
  <si>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</si>
  <si>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</si>
  <si>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</si>
  <si>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</si>
  <si>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</si>
  <si>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</si>
  <si>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</si>
  <si>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</si>
  <si>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</si>
  <si>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</si>
  <si>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</si>
  <si>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</si>
  <si>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</si>
  <si>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</si>
  <si>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</si>
  <si>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</si>
  <si>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</si>
  <si>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</si>
  <si>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</si>
  <si>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</si>
  <si>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</si>
  <si>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</si>
  <si>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</si>
  <si>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</si>
  <si>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</si>
  <si>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</si>
  <si>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</si>
  <si>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</si>
  <si>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</si>
  <si>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</si>
  <si>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</si>
  <si>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</si>
  <si>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</si>
  <si>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</si>
  <si>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</si>
  <si>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</si>
  <si>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</si>
  <si>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</si>
  <si>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</si>
  <si>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</si>
  <si>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</si>
  <si>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</si>
  <si>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</si>
  <si>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</si>
  <si>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</si>
  <si>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</si>
  <si>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</si>
  <si>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</si>
  <si>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</si>
  <si>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</si>
  <si>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</si>
  <si>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</si>
  <si>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</si>
  <si>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</si>
  <si>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</si>
  <si>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</si>
  <si>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</si>
  <si>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</si>
  <si>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</si>
  <si>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</si>
  <si>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</si>
  <si>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</si>
  <si>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</si>
  <si>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</si>
  <si>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</si>
  <si>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</si>
  <si>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</si>
  <si>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</si>
  <si>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</si>
  <si>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</si>
  <si>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</si>
  <si>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</si>
  <si>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</si>
  <si>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</si>
  <si>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</si>
  <si>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</si>
  <si>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</si>
  <si>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</si>
  <si>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</si>
  <si>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</si>
  <si>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</si>
  <si>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</si>
  <si>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</si>
  <si>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</si>
  <si>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</si>
  <si>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</si>
  <si>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</si>
  <si>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</si>
  <si>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</si>
  <si>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</si>
  <si>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</si>
  <si>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</si>
  <si>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</si>
  <si>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</si>
  <si>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</si>
  <si>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</si>
  <si>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</si>
  <si>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</si>
  <si>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</si>
  <si>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</si>
  <si>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</si>
  <si>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</si>
  <si>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</si>
  <si>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</si>
  <si>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</si>
  <si>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</si>
  <si>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</si>
  <si>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</si>
  <si>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</si>
  <si>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</si>
  <si>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</si>
  <si>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</si>
  <si>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</si>
  <si>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</si>
  <si>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</si>
  <si>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</si>
  <si>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</si>
  <si>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</si>
  <si>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</si>
  <si>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</si>
  <si>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</si>
  <si>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</si>
  <si>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</si>
  <si>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</si>
  <si>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</si>
  <si>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</si>
  <si>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</si>
  <si>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</si>
  <si>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</si>
  <si>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</si>
  <si>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</si>
  <si>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</si>
  <si>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</si>
  <si>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</si>
  <si>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</si>
  <si>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</si>
  <si>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</si>
  <si>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</si>
  <si>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</si>
  <si>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</si>
  <si>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</si>
  <si>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</si>
  <si>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</si>
  <si>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</si>
  <si>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</si>
  <si>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</si>
  <si>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</si>
  <si>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</si>
  <si>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</si>
  <si>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</si>
  <si>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</si>
  <si>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</si>
  <si>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</si>
  <si>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</si>
  <si>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</si>
  <si>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</si>
  <si>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</si>
  <si>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</si>
  <si>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</si>
  <si>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</si>
  <si>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</si>
  <si>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</si>
  <si>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</si>
  <si>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</si>
  <si>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</si>
  <si>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</si>
  <si>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</si>
  <si>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</si>
  <si>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</si>
  <si>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</si>
  <si>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</si>
  <si>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</si>
  <si>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</si>
  <si>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</si>
  <si>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</si>
  <si>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</si>
  <si>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</si>
  <si>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</si>
  <si>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</si>
  <si>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</si>
  <si>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</si>
  <si>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</si>
  <si>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</si>
  <si>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</si>
  <si>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</si>
  <si>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</si>
  <si>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</si>
  <si>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</si>
  <si>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</si>
  <si>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</si>
  <si>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</si>
  <si>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</si>
  <si>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</si>
  <si>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</si>
  <si>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</si>
  <si>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</si>
  <si>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</si>
  <si>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</si>
  <si>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</si>
  <si>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</si>
  <si>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</si>
  <si>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</si>
  <si>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</si>
  <si>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</si>
  <si>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</si>
  <si>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</si>
  <si>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</si>
  <si>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</si>
  <si>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</si>
  <si>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</si>
  <si>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</si>
  <si>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</si>
  <si>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</si>
  <si>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</si>
  <si>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</si>
  <si>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</si>
  <si>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</si>
  <si>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</si>
  <si>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</si>
  <si>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</si>
  <si>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</si>
  <si>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</si>
  <si>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</si>
  <si>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</si>
  <si>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</si>
  <si>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</si>
  <si>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</si>
  <si>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</si>
  <si>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</si>
  <si>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</si>
  <si>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</si>
  <si>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</si>
  <si>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</si>
  <si>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</si>
  <si>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</si>
  <si>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</si>
  <si>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</si>
  <si>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</si>
  <si>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</si>
  <si>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</si>
  <si>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</si>
  <si>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</si>
  <si>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</si>
  <si>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</si>
  <si>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</si>
  <si>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</si>
  <si>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</si>
  <si>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</si>
  <si>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</si>
  <si>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</si>
  <si>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</si>
  <si>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</si>
  <si>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</si>
  <si>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</si>
  <si>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</si>
  <si>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</si>
  <si>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</si>
  <si>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</si>
  <si>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</si>
  <si>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</si>
  <si>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</si>
  <si>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</si>
  <si>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</si>
  <si>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</si>
  <si>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</si>
  <si>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</si>
  <si>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</si>
  <si>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</si>
  <si>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</si>
  <si>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</si>
  <si>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</si>
  <si>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</si>
  <si>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</si>
  <si>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</si>
  <si>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</si>
  <si>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</si>
  <si>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</si>
  <si>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</si>
  <si>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</si>
  <si>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</si>
  <si>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</si>
  <si>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</si>
  <si>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</si>
  <si>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</si>
  <si>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</si>
  <si>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</si>
  <si>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</si>
  <si>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</si>
  <si>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</si>
  <si>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</si>
  <si>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</si>
  <si>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</si>
  <si>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</si>
  <si>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</si>
  <si>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</si>
  <si>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</si>
  <si>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</si>
  <si>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</si>
  <si>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</si>
  <si>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</si>
  <si>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</si>
  <si>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</si>
  <si>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</si>
  <si>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</si>
  <si>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</si>
  <si>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</si>
  <si>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</si>
  <si>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</si>
  <si>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</si>
  <si>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</si>
  <si>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</si>
  <si>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</si>
  <si>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</si>
  <si>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</si>
  <si>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</si>
  <si>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</si>
  <si>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</si>
  <si>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</si>
  <si>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</si>
  <si>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</si>
  <si>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</si>
  <si>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</si>
  <si>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</si>
  <si>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</si>
  <si>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</si>
  <si>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</si>
  <si>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</si>
  <si>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</si>
  <si>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</si>
  <si>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</si>
  <si>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</si>
  <si>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</si>
  <si>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</si>
  <si>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</si>
  <si>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</si>
  <si>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</si>
  <si>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</si>
  <si>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</si>
  <si>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</si>
  <si>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</si>
  <si>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</si>
  <si>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</si>
  <si>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</si>
  <si>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</si>
  <si>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</si>
  <si>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</si>
  <si>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</si>
  <si>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</si>
  <si>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</si>
  <si>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</si>
  <si>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</si>
  <si>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</si>
  <si>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</si>
  <si>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</si>
  <si>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</si>
  <si>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</si>
  <si>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</si>
  <si>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</si>
  <si>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</si>
  <si>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</si>
  <si>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</si>
  <si>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</si>
  <si>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</si>
  <si>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</si>
  <si>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</si>
  <si>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</si>
  <si>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</si>
  <si>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</si>
  <si>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</si>
  <si>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</si>
  <si>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</si>
  <si>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</si>
  <si>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</si>
  <si>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</si>
  <si>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</si>
  <si>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</si>
  <si>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</si>
  <si>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</si>
  <si>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</si>
  <si>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</si>
  <si>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</si>
  <si>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</si>
  <si>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</si>
  <si>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</si>
  <si>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</si>
  <si>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</si>
  <si>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</si>
  <si>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</si>
  <si>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</si>
  <si>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</si>
  <si>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</si>
  <si>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</si>
  <si>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</si>
  <si>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</si>
  <si>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</si>
  <si>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</si>
  <si>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</si>
  <si>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</si>
  <si>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</si>
  <si>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</si>
  <si>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</si>
  <si>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</si>
  <si>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</si>
  <si>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</si>
  <si>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</si>
  <si>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</si>
  <si>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</si>
  <si>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</si>
  <si>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</si>
  <si>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</si>
  <si>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</si>
  <si>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</si>
  <si>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</si>
  <si>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</si>
  <si>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</si>
  <si>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</si>
  <si>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</si>
  <si>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</si>
  <si>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</si>
  <si>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</si>
  <si>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</si>
  <si>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</si>
  <si>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</si>
  <si>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</si>
  <si>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</si>
  <si>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</si>
  <si>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</si>
  <si>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</si>
  <si>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</si>
  <si>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</si>
  <si>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</si>
  <si>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</si>
  <si>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</si>
  <si>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</si>
  <si>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</si>
  <si>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</si>
  <si>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</si>
  <si>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</si>
  <si>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</si>
  <si>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</si>
  <si>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</si>
  <si>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</si>
  <si>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</si>
  <si>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</si>
  <si>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</si>
  <si>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</si>
  <si>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</si>
  <si>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</si>
  <si>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</si>
  <si>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</si>
  <si>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</si>
  <si>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</si>
  <si>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</si>
  <si>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</si>
  <si>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</si>
  <si>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</si>
  <si>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</si>
  <si>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</si>
  <si>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</si>
  <si>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</si>
  <si>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</si>
  <si>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</si>
  <si>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</si>
  <si>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</si>
  <si>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</si>
  <si>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</si>
  <si>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</si>
  <si>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</si>
  <si>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</si>
  <si>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</si>
  <si>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</si>
  <si>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</si>
  <si>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</si>
  <si>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</si>
  <si>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</si>
  <si>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</si>
  <si>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</si>
  <si>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</si>
  <si>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</si>
  <si>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</si>
  <si>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</si>
  <si>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</si>
  <si>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</si>
  <si>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</si>
  <si>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</si>
  <si>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</si>
  <si>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</si>
  <si>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</si>
  <si>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</si>
  <si>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</si>
  <si>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</si>
  <si>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</si>
  <si>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</si>
  <si>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</si>
  <si>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</si>
  <si>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</si>
  <si>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</si>
  <si>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</si>
  <si>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</si>
  <si>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</si>
  <si>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</si>
  <si>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</si>
  <si>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</si>
  <si>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</si>
  <si>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</si>
  <si>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</si>
  <si>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</si>
  <si>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</si>
  <si>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</si>
  <si>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</si>
  <si>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</si>
  <si>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</si>
  <si>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</si>
  <si>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</si>
  <si>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</si>
  <si>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</si>
  <si>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</si>
  <si>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</si>
  <si>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</si>
  <si>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</si>
  <si>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</si>
  <si>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</si>
  <si>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</si>
  <si>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</si>
  <si>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</si>
  <si>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</si>
  <si>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</si>
  <si>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</si>
  <si>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</si>
  <si>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</si>
  <si>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</si>
  <si>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</si>
  <si>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</si>
  <si>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</si>
  <si>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</si>
  <si>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</si>
  <si>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</si>
  <si>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</si>
  <si>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</si>
  <si>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</si>
  <si>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</si>
  <si>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</si>
  <si>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</si>
  <si>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</si>
  <si>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</si>
  <si>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</si>
  <si>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</si>
  <si>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</si>
  <si>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</si>
  <si>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</si>
  <si>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</si>
  <si>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</si>
  <si>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</si>
  <si>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</si>
  <si>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</si>
  <si>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</si>
  <si>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</si>
  <si>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</si>
  <si>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</si>
  <si>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</si>
  <si>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</si>
  <si>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</si>
  <si>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</si>
  <si>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</si>
  <si>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</si>
  <si>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</si>
  <si>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</si>
  <si>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</si>
  <si>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</si>
  <si>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</si>
  <si>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</si>
  <si>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</si>
  <si>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</si>
  <si>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</si>
  <si>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</si>
  <si>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</si>
  <si>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</si>
  <si>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</si>
  <si>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</si>
  <si>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</si>
  <si>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</si>
  <si>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</si>
  <si>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</si>
  <si>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</si>
  <si>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</si>
  <si>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</si>
  <si>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</si>
  <si>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</si>
  <si>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</si>
  <si>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</si>
  <si>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</si>
  <si>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</si>
  <si>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</si>
  <si>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</si>
  <si>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</si>
  <si>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</si>
  <si>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</si>
  <si>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</si>
  <si>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</si>
  <si>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</si>
  <si>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</si>
  <si>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</si>
  <si>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</si>
  <si>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</si>
  <si>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</si>
  <si>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</si>
  <si>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</si>
  <si>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</si>
  <si>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</si>
  <si>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</si>
  <si>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</si>
  <si>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</si>
  <si>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</si>
  <si>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</si>
  <si>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</si>
  <si>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</si>
  <si>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</si>
  <si>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</si>
  <si>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</si>
  <si>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</si>
  <si>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</si>
  <si>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</si>
  <si>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</si>
  <si>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</si>
  <si>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</si>
  <si>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</si>
  <si>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</si>
  <si>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</si>
  <si>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</si>
  <si>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</si>
  <si>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</si>
  <si>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</si>
  <si>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</si>
  <si>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</si>
  <si>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</si>
  <si>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</si>
  <si>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</si>
  <si>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</si>
  <si>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</si>
  <si>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</si>
  <si>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</si>
  <si>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</si>
  <si>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</si>
  <si>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</si>
  <si>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</si>
  <si>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</si>
  <si>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</si>
  <si>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</si>
  <si>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</si>
  <si>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</si>
  <si>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</si>
  <si>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</si>
  <si>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</si>
  <si>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</si>
  <si>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</si>
  <si>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</si>
  <si>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</si>
  <si>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</si>
  <si>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</si>
  <si>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</si>
  <si>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</si>
  <si>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</si>
  <si>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</si>
  <si>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</si>
  <si>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</si>
  <si>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</si>
  <si>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</si>
  <si>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</si>
  <si>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</si>
  <si>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</si>
  <si>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</si>
  <si>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</si>
  <si>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</si>
  <si>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</si>
  <si>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</si>
  <si>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</si>
  <si>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</si>
  <si>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</si>
  <si>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</si>
  <si>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</si>
  <si>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</si>
  <si>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</si>
  <si>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</si>
  <si>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</si>
  <si>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</si>
  <si>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</si>
  <si>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</si>
  <si>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</si>
  <si>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</si>
  <si>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</si>
  <si>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</si>
  <si>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</si>
  <si>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</si>
  <si>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</si>
  <si>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</si>
  <si>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</si>
  <si>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</si>
  <si>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</si>
  <si>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</si>
  <si>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</si>
  <si>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</si>
  <si>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</si>
  <si>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</si>
  <si>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</si>
  <si>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</si>
  <si>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</si>
  <si>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</si>
  <si>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</si>
  <si>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</si>
  <si>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</si>
  <si>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</si>
  <si>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</si>
  <si>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</si>
  <si>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</si>
  <si>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</si>
  <si>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</si>
  <si>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</si>
  <si>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</si>
  <si>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</si>
  <si>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</si>
  <si>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</si>
  <si>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</si>
  <si>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</si>
  <si>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</si>
  <si>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</si>
  <si>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</si>
  <si>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</si>
  <si>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</si>
  <si>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</si>
  <si>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</si>
  <si>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</si>
  <si>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</si>
  <si>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</si>
  <si>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</si>
  <si>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</si>
  <si>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</si>
  <si>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</si>
  <si>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</si>
  <si>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</si>
  <si>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</si>
  <si>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</si>
  <si>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</si>
  <si>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</si>
  <si>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</si>
  <si>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</si>
  <si>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</si>
  <si>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</si>
  <si>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</si>
  <si>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</si>
  <si>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</si>
  <si>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</si>
  <si>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</si>
  <si>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</si>
  <si>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</si>
  <si>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</si>
  <si>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</si>
  <si>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</si>
  <si>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</si>
  <si>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</si>
  <si>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</si>
  <si>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</si>
  <si>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</si>
  <si>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</si>
  <si>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</si>
  <si>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</si>
  <si>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</si>
  <si>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</si>
  <si>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</si>
  <si>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</si>
  <si>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</si>
  <si>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</si>
  <si>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</si>
  <si>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</si>
  <si>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</si>
  <si>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</si>
  <si>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</si>
  <si>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</si>
  <si>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</si>
  <si>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</si>
  <si>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</si>
  <si>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</si>
  <si>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</si>
  <si>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</si>
  <si>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</si>
  <si>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</si>
  <si>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</si>
  <si>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</si>
  <si>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</si>
  <si>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</si>
  <si>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</si>
  <si>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</si>
  <si>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</si>
  <si>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</si>
  <si>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</si>
  <si>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</si>
  <si>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</si>
  <si>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</si>
  <si>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</si>
  <si>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</si>
  <si>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</si>
  <si>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</si>
  <si>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</si>
  <si>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</si>
  <si>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</si>
  <si>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</si>
  <si>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</si>
  <si>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</si>
  <si>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</si>
  <si>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</si>
  <si>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</si>
  <si>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</si>
  <si>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</si>
  <si>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</si>
  <si>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</si>
  <si>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</si>
  <si>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</si>
  <si>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</si>
  <si>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</si>
  <si>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</si>
  <si>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</si>
  <si>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</si>
  <si>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</si>
  <si>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</si>
  <si>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</si>
  <si>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</si>
  <si>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</si>
  <si>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</si>
  <si>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</si>
  <si>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</si>
  <si>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</si>
  <si>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</si>
  <si>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</si>
  <si>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</si>
  <si>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</si>
  <si>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</si>
  <si>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</si>
  <si>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</si>
  <si>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</si>
  <si>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</si>
  <si>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</si>
  <si>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</si>
  <si>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</si>
  <si>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</si>
  <si>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</si>
  <si>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</si>
  <si>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</si>
  <si>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</si>
  <si>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</si>
  <si>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</si>
  <si>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</si>
  <si>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</si>
  <si>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</si>
  <si>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</si>
  <si>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</si>
  <si>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</si>
  <si>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</si>
  <si>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</si>
  <si>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</si>
  <si>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</si>
  <si>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</si>
  <si>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</si>
  <si>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</si>
  <si>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</si>
  <si>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</si>
  <si>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</si>
  <si>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</si>
  <si>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</si>
  <si>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</si>
  <si>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</si>
  <si>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</si>
  <si>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</si>
  <si>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</si>
  <si>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</si>
  <si>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</si>
  <si>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</si>
  <si>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</si>
  <si>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</si>
  <si>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</si>
  <si>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</si>
  <si>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</si>
  <si>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</si>
  <si>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</si>
  <si>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</si>
  <si>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</si>
  <si>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</si>
  <si>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</si>
  <si>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</si>
  <si>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</si>
  <si>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</si>
  <si>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</si>
  <si>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</si>
  <si>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</si>
  <si>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</si>
  <si>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</si>
  <si>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</si>
  <si>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</si>
  <si>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</si>
  <si>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</si>
  <si>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</si>
  <si>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</si>
  <si>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</si>
  <si>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</si>
  <si>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</si>
  <si>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</si>
  <si>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</si>
  <si>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</si>
  <si>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</si>
  <si>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</si>
  <si>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</si>
  <si>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</si>
  <si>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</si>
  <si>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</si>
  <si>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</si>
  <si>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</si>
  <si>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</si>
  <si>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</si>
  <si>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</si>
  <si>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</si>
  <si>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</si>
  <si>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</si>
  <si>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</si>
  <si>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</si>
  <si>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</si>
  <si>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</si>
  <si>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</si>
  <si>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</si>
  <si>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</si>
  <si>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</si>
  <si>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</si>
  <si>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</si>
  <si>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</si>
  <si>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</si>
  <si>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</si>
  <si>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</si>
  <si>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</si>
  <si>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</si>
  <si>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</si>
  <si>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</si>
  <si>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</si>
  <si>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</si>
  <si>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</si>
  <si>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</si>
  <si>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</si>
  <si>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</si>
  <si>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</si>
  <si>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</si>
  <si>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</si>
  <si>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</si>
  <si>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</si>
  <si>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</si>
  <si>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</si>
  <si>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</si>
  <si>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</si>
  <si>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</si>
  <si>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</si>
  <si>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</si>
  <si>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</si>
  <si>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</si>
  <si>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</si>
  <si>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</si>
  <si>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</si>
  <si>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</si>
  <si>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</si>
  <si>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</si>
  <si>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</si>
  <si>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</si>
  <si>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</si>
  <si>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</si>
  <si>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</si>
  <si>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</si>
  <si>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</si>
  <si>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</si>
  <si>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</si>
  <si>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</si>
  <si>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</si>
  <si>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</si>
  <si>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</si>
  <si>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</si>
  <si>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</si>
  <si>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</si>
  <si>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</si>
  <si>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</si>
  <si>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</si>
  <si>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</si>
  <si>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</si>
  <si>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</si>
  <si>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</si>
  <si>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</si>
  <si>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</si>
  <si>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</si>
  <si>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</si>
  <si>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</si>
  <si>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</si>
  <si>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</si>
  <si>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</si>
  <si>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</si>
  <si>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</si>
  <si>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</si>
  <si>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</si>
  <si>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</si>
  <si>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</si>
  <si>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</si>
  <si>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</si>
  <si>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</si>
  <si>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</si>
  <si>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</si>
  <si>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</si>
  <si>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</si>
  <si>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</si>
  <si>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</si>
  <si>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</si>
  <si>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</si>
  <si>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</si>
  <si>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</si>
  <si>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</si>
  <si>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</si>
  <si>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</si>
  <si>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</si>
  <si>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</si>
  <si>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</si>
  <si>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</si>
  <si>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</si>
  <si>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</si>
  <si>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</si>
  <si>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</si>
  <si>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</si>
  <si>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</si>
  <si>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</si>
  <si>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</si>
  <si>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</si>
  <si>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</si>
  <si>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</si>
  <si>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</si>
  <si>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</si>
  <si>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</si>
  <si>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</si>
  <si>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</si>
  <si>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</si>
  <si>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</si>
  <si>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</si>
  <si>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</si>
  <si>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</si>
  <si>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</si>
  <si>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</si>
  <si>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</si>
  <si>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</si>
  <si>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</si>
  <si>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</si>
  <si>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</si>
  <si>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</si>
  <si>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</si>
  <si>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</si>
  <si>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</si>
  <si>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</si>
  <si>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</si>
  <si>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</si>
  <si>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</si>
  <si>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</si>
  <si>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</si>
  <si>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</si>
  <si>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</si>
  <si>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</si>
  <si>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</si>
  <si>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</si>
  <si>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</si>
  <si>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</si>
  <si>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</si>
  <si>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</si>
  <si>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</si>
  <si>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</si>
  <si>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</si>
  <si>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</si>
  <si>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</si>
  <si>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</si>
  <si>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</si>
  <si>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</si>
  <si>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</si>
  <si>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</si>
  <si>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</si>
  <si>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</si>
  <si>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</si>
  <si>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</si>
  <si>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</si>
  <si>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</si>
  <si>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</si>
  <si>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</si>
  <si>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</si>
  <si>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</si>
  <si>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</si>
  <si>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</si>
  <si>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</si>
  <si>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</si>
  <si>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</si>
  <si>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</si>
  <si>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</si>
  <si>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</si>
  <si>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</si>
  <si>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</si>
  <si>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</si>
  <si>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</si>
  <si>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</si>
  <si>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</si>
  <si>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</si>
  <si>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</si>
  <si>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</si>
  <si>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</si>
  <si>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</si>
  <si>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</si>
  <si>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</si>
  <si>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</si>
  <si>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</si>
  <si>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</si>
  <si>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</si>
  <si>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</si>
  <si>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</si>
  <si>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</si>
  <si>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</si>
  <si>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</si>
  <si>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</si>
  <si>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</si>
  <si>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</si>
  <si>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</si>
  <si>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</si>
  <si>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</si>
  <si>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</si>
  <si>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</si>
  <si>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</si>
  <si>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</si>
  <si>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</si>
  <si>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</si>
  <si>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</si>
  <si>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</si>
  <si>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</si>
  <si>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</si>
  <si>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</si>
  <si>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</si>
  <si>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</si>
  <si>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</si>
  <si>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</si>
  <si>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</si>
  <si>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</si>
  <si>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</si>
  <si>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</si>
  <si>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</si>
  <si>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</si>
  <si>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</si>
  <si>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</si>
  <si>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</si>
  <si>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</si>
  <si>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</si>
  <si>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</si>
  <si>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</si>
  <si>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</si>
  <si>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</si>
  <si>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</si>
  <si>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</si>
  <si>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</si>
  <si>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</si>
  <si>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</si>
  <si>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</si>
  <si>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</si>
  <si>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</si>
  <si>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</si>
  <si>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</si>
  <si>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</si>
  <si>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</si>
  <si>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</si>
  <si>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</si>
  <si>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</si>
  <si>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</si>
  <si>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</si>
  <si>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</si>
  <si>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</si>
  <si>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</si>
  <si>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</si>
  <si>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</si>
  <si>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</si>
  <si>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</si>
  <si>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</si>
  <si>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</si>
  <si>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</si>
  <si>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</si>
  <si>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</si>
  <si>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</si>
  <si>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</si>
  <si>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</si>
  <si>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</si>
  <si>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</si>
  <si>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</si>
  <si>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</si>
  <si>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</si>
  <si>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</si>
  <si>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</si>
  <si>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</si>
  <si>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</si>
  <si>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</si>
  <si>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</si>
  <si>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</si>
  <si>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</si>
  <si>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</si>
  <si>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</si>
  <si>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</si>
  <si>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</si>
  <si>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</si>
  <si>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</si>
  <si>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</si>
  <si>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</si>
  <si>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</si>
  <si>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</si>
  <si>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</si>
  <si>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</si>
  <si>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</si>
  <si>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</si>
  <si>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</si>
  <si>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</si>
  <si>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</si>
  <si>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</si>
  <si>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</si>
  <si>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</si>
  <si>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</si>
  <si>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</si>
  <si>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</si>
  <si>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</si>
  <si>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</si>
  <si>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</si>
  <si>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</si>
  <si>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</si>
  <si>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</si>
  <si>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</si>
  <si>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</si>
  <si>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</si>
  <si>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</si>
  <si>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</si>
  <si>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</si>
  <si>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</si>
  <si>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</si>
  <si>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</si>
  <si>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</si>
  <si>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</si>
  <si>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</si>
  <si>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</si>
  <si>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</si>
  <si>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</si>
  <si>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</si>
  <si>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</si>
  <si>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</si>
  <si>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</si>
  <si>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</si>
  <si>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</si>
  <si>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</si>
  <si>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</si>
  <si>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</si>
  <si>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</si>
  <si>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</si>
  <si>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</si>
  <si>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</si>
  <si>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</si>
  <si>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</si>
  <si>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</si>
  <si>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</si>
  <si>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</si>
  <si>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</si>
  <si>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</si>
  <si>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</si>
  <si>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</si>
  <si>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</si>
  <si>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</si>
  <si>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</si>
  <si>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</si>
  <si>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</si>
  <si>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</si>
  <si>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</si>
  <si>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</si>
  <si>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</si>
  <si>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</si>
  <si>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</si>
  <si>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</si>
  <si>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</si>
  <si>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</si>
  <si>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</si>
  <si>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</si>
  <si>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</si>
  <si>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</si>
  <si>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</si>
  <si>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</si>
  <si>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</si>
  <si>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</si>
  <si>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</si>
  <si>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</si>
  <si>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</si>
  <si>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</si>
  <si>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</si>
  <si>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</si>
  <si>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</si>
  <si>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</si>
  <si>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</si>
  <si>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</si>
  <si>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</si>
  <si>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</si>
  <si>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</si>
  <si>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</si>
  <si>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</si>
  <si>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</si>
  <si>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</si>
  <si>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</si>
  <si>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</si>
  <si>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</si>
  <si>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</si>
  <si>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</si>
  <si>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</si>
  <si>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</si>
  <si>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</si>
  <si>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</si>
  <si>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</si>
  <si>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</si>
  <si>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</si>
  <si>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</si>
  <si>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</si>
  <si>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</si>
  <si>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</si>
  <si>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</si>
  <si>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</si>
  <si>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</si>
  <si>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</si>
  <si>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</si>
  <si>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</si>
  <si>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</si>
  <si>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</si>
  <si>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</si>
  <si>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</si>
  <si>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</si>
  <si>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</si>
  <si>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</si>
  <si>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</si>
  <si>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</si>
  <si>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</si>
  <si>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</si>
  <si>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</si>
  <si>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</si>
  <si>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</si>
  <si>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</si>
  <si>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</si>
  <si>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</si>
  <si>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</si>
  <si>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</si>
  <si>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</si>
  <si>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</si>
  <si>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</si>
  <si>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</si>
  <si>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</si>
  <si>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</si>
  <si>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</si>
  <si>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</si>
  <si>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</si>
  <si>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</si>
  <si>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</si>
  <si>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</si>
  <si>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</si>
  <si>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</si>
  <si>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</si>
  <si>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</si>
  <si>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</si>
  <si>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</si>
  <si>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</si>
  <si>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</si>
  <si>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</si>
  <si>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</si>
  <si>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</si>
  <si>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</si>
  <si>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</si>
  <si>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</si>
  <si>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</si>
  <si>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</si>
  <si>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</si>
  <si>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</si>
  <si>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</si>
  <si>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</si>
  <si>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</si>
  <si>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</si>
  <si>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</si>
  <si>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</si>
  <si>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</si>
  <si>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</si>
  <si>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</si>
  <si>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</si>
  <si>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</si>
  <si>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</si>
  <si>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</si>
  <si>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</si>
  <si>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</si>
  <si>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</si>
  <si>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</si>
  <si>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</si>
  <si>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</si>
  <si>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</si>
  <si>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</si>
  <si>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</si>
  <si>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</si>
  <si>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</si>
  <si>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</si>
  <si>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</si>
  <si>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</si>
  <si>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</si>
  <si>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</si>
  <si>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</si>
  <si>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</si>
  <si>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</si>
  <si>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</si>
  <si>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</si>
  <si>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</si>
  <si>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</si>
  <si>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</si>
  <si>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</si>
  <si>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</si>
  <si>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</si>
  <si>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</si>
  <si>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</si>
  <si>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</si>
  <si>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</si>
  <si>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</si>
  <si>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</si>
  <si>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</si>
  <si>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</si>
  <si>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</si>
  <si>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</si>
  <si>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</si>
  <si>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</si>
  <si>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</si>
  <si>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</si>
  <si>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</si>
  <si>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</si>
  <si>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</si>
  <si>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</si>
  <si>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</si>
  <si>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</si>
  <si>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</si>
  <si>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</si>
  <si>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</si>
  <si>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</si>
  <si>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</si>
  <si>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</si>
  <si>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</si>
  <si>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</si>
  <si>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</si>
  <si>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</si>
  <si>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</si>
  <si>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</si>
  <si>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</si>
  <si>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</si>
  <si>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</si>
  <si>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</si>
  <si>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</si>
  <si>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</si>
  <si>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</si>
  <si>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</si>
  <si>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</si>
  <si>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</si>
  <si>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</si>
  <si>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</si>
  <si>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</si>
  <si>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</si>
  <si>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</si>
  <si>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</si>
  <si>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</si>
  <si>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</si>
  <si>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</si>
  <si>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</si>
  <si>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</si>
  <si>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</si>
  <si>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</si>
  <si>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</si>
  <si>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</si>
  <si>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</si>
  <si>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</si>
  <si>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</si>
  <si>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</si>
  <si>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</si>
  <si>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</si>
  <si>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</si>
  <si>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</si>
  <si>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</si>
  <si>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</si>
  <si>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</si>
  <si>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</si>
  <si>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</si>
  <si>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</si>
  <si>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</si>
  <si>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</si>
  <si>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</si>
  <si>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</si>
  <si>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</si>
  <si>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</si>
  <si>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</si>
  <si>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</si>
  <si>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</si>
  <si>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</si>
  <si>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</si>
  <si>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</si>
  <si>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</si>
  <si>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</si>
  <si>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</si>
  <si>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</si>
  <si>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</si>
  <si>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</si>
  <si>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</si>
  <si>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</si>
  <si>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</si>
  <si>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</si>
  <si>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</si>
  <si>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</si>
  <si>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</si>
  <si>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</si>
  <si>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</si>
  <si>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</si>
  <si>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</si>
  <si>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</si>
  <si>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</si>
  <si>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</si>
  <si>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</si>
  <si>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</si>
  <si>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</si>
  <si>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</si>
  <si>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</si>
  <si>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</si>
  <si>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</si>
  <si>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</si>
  <si>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</si>
  <si>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</si>
  <si>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</si>
  <si>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</si>
  <si>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</si>
  <si>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</si>
  <si>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</si>
  <si>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</si>
  <si>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</si>
  <si>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</si>
  <si>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</si>
  <si>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</si>
  <si>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</si>
  <si>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</si>
  <si>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</si>
  <si>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</si>
  <si>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</si>
  <si>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</si>
  <si>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</si>
  <si>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</si>
  <si>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</si>
  <si>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</si>
  <si>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</si>
  <si>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</si>
  <si>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</si>
  <si>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</si>
  <si>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</si>
  <si>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</si>
  <si>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</si>
  <si>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</si>
  <si>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</si>
  <si>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</si>
  <si>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</si>
  <si>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</si>
  <si>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</si>
  <si>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</si>
  <si>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</si>
  <si>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</si>
  <si>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</si>
  <si>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</si>
  <si>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</si>
  <si>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</si>
  <si>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</si>
  <si>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</si>
  <si>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</si>
  <si>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</si>
  <si>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</si>
  <si>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</si>
  <si>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</si>
  <si>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</si>
  <si>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</si>
  <si>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</si>
  <si>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</si>
  <si>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</si>
  <si>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</si>
  <si>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</si>
  <si>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</si>
  <si>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</si>
  <si>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</si>
  <si>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</si>
  <si>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</si>
  <si>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</si>
  <si>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</si>
  <si>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</si>
  <si>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</si>
  <si>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</si>
  <si>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</si>
  <si>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</si>
  <si>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</si>
  <si>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</si>
  <si>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</si>
  <si>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</si>
  <si>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</si>
  <si>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</si>
  <si>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</si>
  <si>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</si>
  <si>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</si>
  <si>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</si>
  <si>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</si>
  <si>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</si>
  <si>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</si>
  <si>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</si>
  <si>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</si>
  <si>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</si>
  <si>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</si>
  <si>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</si>
  <si>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</si>
  <si>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</si>
  <si>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</si>
  <si>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</si>
  <si>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</si>
  <si>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</si>
  <si>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</si>
  <si>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</si>
  <si>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</si>
  <si>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</si>
  <si>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</si>
  <si>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</si>
  <si>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</si>
  <si>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</si>
  <si>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</si>
  <si>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</si>
  <si>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</si>
  <si>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</si>
  <si>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</si>
  <si>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</si>
  <si>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</si>
  <si>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</si>
  <si>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</si>
  <si>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</si>
  <si>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</si>
  <si>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</si>
  <si>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</si>
  <si>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</si>
  <si>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</si>
  <si>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</si>
  <si>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</si>
  <si>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</si>
  <si>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</si>
  <si>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</si>
  <si>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</si>
  <si>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</si>
  <si>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</si>
  <si>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</si>
  <si>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</si>
  <si>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</si>
  <si>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</si>
  <si>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</si>
  <si>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</si>
  <si>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</si>
  <si>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</si>
  <si>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</si>
  <si>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</si>
  <si>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</si>
  <si>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</si>
  <si>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</si>
  <si>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</si>
  <si>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</si>
  <si>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</si>
  <si>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</si>
  <si>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</si>
  <si>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</si>
  <si>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</si>
  <si>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</si>
  <si>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</si>
  <si>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</si>
  <si>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</si>
  <si>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</si>
  <si>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</si>
  <si>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</si>
  <si>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</si>
  <si>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</si>
  <si>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</si>
  <si>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</si>
  <si>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</si>
  <si>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</si>
  <si>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</si>
  <si>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</si>
  <si>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</si>
  <si>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</si>
  <si>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</si>
  <si>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</si>
  <si>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</si>
  <si>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</si>
  <si>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</si>
  <si>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</si>
  <si>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</si>
  <si>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</si>
  <si>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</si>
  <si>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</si>
  <si>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</si>
  <si>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</si>
  <si>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</si>
  <si>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</si>
  <si>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</si>
  <si>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</si>
  <si>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</si>
  <si>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</si>
  <si>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</si>
  <si>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</si>
  <si>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</si>
  <si>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</si>
  <si>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</si>
  <si>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</si>
  <si>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</si>
  <si>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</si>
  <si>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</si>
  <si>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</si>
  <si>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</si>
  <si>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</si>
  <si>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</si>
  <si>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</si>
  <si>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</si>
  <si>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</si>
  <si>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</si>
  <si>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</si>
  <si>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</si>
  <si>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</si>
  <si>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</si>
  <si>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</si>
  <si>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</si>
  <si>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</si>
  <si>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</si>
  <si>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</si>
  <si>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</si>
  <si>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</si>
  <si>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</si>
  <si>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</si>
  <si>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</si>
  <si>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</si>
  <si>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</si>
  <si>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</si>
  <si>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</si>
  <si>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</si>
  <si>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</si>
  <si>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</si>
  <si>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</si>
  <si>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</si>
  <si>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</si>
  <si>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</si>
  <si>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</si>
  <si>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</si>
  <si>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</si>
  <si>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</si>
  <si>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</si>
  <si>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</si>
  <si>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</si>
  <si>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</si>
  <si>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</si>
  <si>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</si>
  <si>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</si>
  <si>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</si>
  <si>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</si>
  <si>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</si>
  <si>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</si>
  <si>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</si>
  <si>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</si>
  <si>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</si>
  <si>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</si>
  <si>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</si>
  <si>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</si>
  <si>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</si>
  <si>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</si>
  <si>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</si>
  <si>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</si>
  <si>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</si>
  <si>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</si>
  <si>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</si>
  <si>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</si>
  <si>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</si>
  <si>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</si>
  <si>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</si>
  <si>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</si>
  <si>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</si>
  <si>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</si>
  <si>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</si>
  <si>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</si>
  <si>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</si>
  <si>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</si>
  <si>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</si>
  <si>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</si>
  <si>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</si>
  <si>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</si>
  <si>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</si>
  <si>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</si>
  <si>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</si>
  <si>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</si>
  <si>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</si>
  <si>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</si>
  <si>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</si>
  <si>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</si>
  <si>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</si>
  <si>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</si>
  <si>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</si>
  <si>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</si>
  <si>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</si>
  <si>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</si>
  <si>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</si>
  <si>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</si>
  <si>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</si>
  <si>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</si>
  <si>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</si>
  <si>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</si>
  <si>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</si>
  <si>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</si>
  <si>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</si>
  <si>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</si>
  <si>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</si>
  <si>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</si>
  <si>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</si>
  <si>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</si>
  <si>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</si>
  <si>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</si>
  <si>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</si>
  <si>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</si>
  <si>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</si>
  <si>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</si>
  <si>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</si>
  <si>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</si>
  <si>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</si>
  <si>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</si>
  <si>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</si>
  <si>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</si>
  <si>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</si>
  <si>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</si>
  <si>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</si>
  <si>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</si>
  <si>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</si>
  <si>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</si>
  <si>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</si>
  <si>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</si>
  <si>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</si>
  <si>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</si>
  <si>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</si>
  <si>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</si>
  <si>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</si>
  <si>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</si>
  <si>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</si>
  <si>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</si>
  <si>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</si>
  <si>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</si>
  <si>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</si>
  <si>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</si>
  <si>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</si>
  <si>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</si>
  <si>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</si>
  <si>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</si>
  <si>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</si>
  <si>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</si>
  <si>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</si>
  <si>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</si>
  <si>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</si>
  <si>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</si>
  <si>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</si>
  <si>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</si>
  <si>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</si>
  <si>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</si>
  <si>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</si>
  <si>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</si>
  <si>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</si>
  <si>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</si>
  <si>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</si>
  <si>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</si>
  <si>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</si>
  <si>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</si>
  <si>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</si>
  <si>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</si>
  <si>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</si>
  <si>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</si>
  <si>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</si>
  <si>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</si>
  <si>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</si>
  <si>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</si>
  <si>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</si>
  <si>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</si>
  <si>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</si>
  <si>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</si>
  <si>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</si>
  <si>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</si>
  <si>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</si>
  <si>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</si>
  <si>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</si>
  <si>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</si>
  <si>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</si>
  <si>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</si>
  <si>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</si>
  <si>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</si>
  <si>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</si>
  <si>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</si>
  <si>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</si>
  <si>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</si>
  <si>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</si>
  <si>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</si>
  <si>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</si>
  <si>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</si>
  <si>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</si>
  <si>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</si>
  <si>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</si>
  <si>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</si>
  <si>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</si>
  <si>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</si>
  <si>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</si>
  <si>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</si>
  <si>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</si>
  <si>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</si>
  <si>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</si>
  <si>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</si>
  <si>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</si>
  <si>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</si>
  <si>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</si>
  <si>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</si>
  <si>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</si>
  <si>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</si>
  <si>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</si>
  <si>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</si>
  <si>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</si>
  <si>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</si>
  <si>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</si>
  <si>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</si>
  <si>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</si>
  <si>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</si>
  <si>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</si>
  <si>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</si>
  <si>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</si>
  <si>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</si>
  <si>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</si>
  <si>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</si>
  <si>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</si>
  <si>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</si>
  <si>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</si>
  <si>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</si>
  <si>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</si>
  <si>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</si>
  <si>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</si>
  <si>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</si>
  <si>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</si>
  <si>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</si>
  <si>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</si>
  <si>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</si>
  <si>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</si>
  <si>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</si>
  <si>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</si>
  <si>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</si>
  <si>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</si>
  <si>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</si>
  <si>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</si>
  <si>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</si>
  <si>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</si>
  <si>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</si>
  <si>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</si>
  <si>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</si>
  <si>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</si>
  <si>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</si>
  <si>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</si>
  <si>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</si>
  <si>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</si>
  <si>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</si>
  <si>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</si>
  <si>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</si>
  <si>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</si>
  <si>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</si>
  <si>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</si>
  <si>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</si>
  <si>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</si>
  <si>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</si>
  <si>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</si>
  <si>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</si>
  <si>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</si>
  <si>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</si>
  <si>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</si>
  <si>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</si>
  <si>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</si>
  <si>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</si>
  <si>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</si>
  <si>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</si>
  <si>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</si>
  <si>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</si>
  <si>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</si>
  <si>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</si>
  <si>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</si>
  <si>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</si>
  <si>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</si>
  <si>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</si>
  <si>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</si>
  <si>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</si>
  <si>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</si>
  <si>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</si>
  <si>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</si>
  <si>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</si>
  <si>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</si>
  <si>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</si>
  <si>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</si>
  <si>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</si>
  <si>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</si>
  <si>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</si>
  <si>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</si>
  <si>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</si>
  <si>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</si>
  <si>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</si>
  <si>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</si>
  <si>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</si>
  <si>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</si>
  <si>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</si>
  <si>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</si>
  <si>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</si>
  <si>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</si>
  <si>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</si>
  <si>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</si>
  <si>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</si>
  <si>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</si>
  <si>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</si>
  <si>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</si>
  <si>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</si>
  <si>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</si>
  <si>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</si>
  <si>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</si>
  <si>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</si>
  <si>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</si>
  <si>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</si>
  <si>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</si>
  <si>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</si>
  <si>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</si>
  <si>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</si>
  <si>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</si>
  <si>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</si>
  <si>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</si>
  <si>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</si>
  <si>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</si>
  <si>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</si>
  <si>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</si>
  <si>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</si>
  <si>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</si>
  <si>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</si>
  <si>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</si>
  <si>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</si>
  <si>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</si>
  <si>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</si>
  <si>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</si>
  <si>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</si>
  <si>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</si>
  <si>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</si>
  <si>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</si>
  <si>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</si>
  <si>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</si>
  <si>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</si>
  <si>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</si>
  <si>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</si>
  <si>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</si>
  <si>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</si>
  <si>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</si>
  <si>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</si>
  <si>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</si>
  <si>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</si>
  <si>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</si>
  <si>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</si>
  <si>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</si>
  <si>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</si>
  <si>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</si>
  <si>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</si>
  <si>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</si>
  <si>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</si>
  <si>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</si>
  <si>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</si>
  <si>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</si>
  <si>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</si>
  <si>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</si>
  <si>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</si>
  <si>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</si>
  <si>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</si>
  <si>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</si>
  <si>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</si>
  <si>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</si>
  <si>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</si>
  <si>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</si>
  <si>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</si>
  <si>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</si>
  <si>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</si>
  <si>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</si>
  <si>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</si>
  <si>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</si>
  <si>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</si>
  <si>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</si>
  <si>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</si>
  <si>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</si>
  <si>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</si>
  <si>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</si>
  <si>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</si>
  <si>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</si>
  <si>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</si>
  <si>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</si>
  <si>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</si>
  <si>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</si>
  <si>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</si>
  <si>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</si>
  <si>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</si>
  <si>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</si>
  <si>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</si>
  <si>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</si>
  <si>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</si>
  <si>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</si>
  <si>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</si>
  <si>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</si>
  <si>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</si>
  <si>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</si>
  <si>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</si>
  <si>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</si>
  <si>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</si>
  <si>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</si>
  <si>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</si>
  <si>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</si>
  <si>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</si>
  <si>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</si>
  <si>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</si>
  <si>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</si>
  <si>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</si>
  <si>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</si>
  <si>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</si>
  <si>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</si>
  <si>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</si>
  <si>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</si>
  <si>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</si>
  <si>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</si>
  <si>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</si>
  <si>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</si>
  <si>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</si>
  <si>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</si>
  <si>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</si>
  <si>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</si>
  <si>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</si>
  <si>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</si>
  <si>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</si>
  <si>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</si>
  <si>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</si>
  <si>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</si>
  <si>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</si>
  <si>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</si>
  <si>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</si>
  <si>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</si>
  <si>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</si>
  <si>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</si>
  <si>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</si>
  <si>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</si>
  <si>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</si>
  <si>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</si>
  <si>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</si>
  <si>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</si>
  <si>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</si>
  <si>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</si>
  <si>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</si>
  <si>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</si>
  <si>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</si>
  <si>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</si>
  <si>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</si>
  <si>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</si>
  <si>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</si>
  <si>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</si>
  <si>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</si>
  <si>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</si>
  <si>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</si>
  <si>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</si>
  <si>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</si>
  <si>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</si>
  <si>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</si>
  <si>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</si>
  <si>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</si>
  <si>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</si>
  <si>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</si>
  <si>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</si>
  <si>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</si>
  <si>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</si>
  <si>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</si>
  <si>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</si>
  <si>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</si>
  <si>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</si>
  <si>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</si>
  <si>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</si>
  <si>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</si>
  <si>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</si>
  <si>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</si>
  <si>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</si>
  <si>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</si>
  <si>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</si>
  <si>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</si>
  <si>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</si>
  <si>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</si>
  <si>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</si>
  <si>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</si>
  <si>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</si>
  <si>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</si>
  <si>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</si>
  <si>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</si>
  <si>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</si>
  <si>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</si>
  <si>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</si>
  <si>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</si>
  <si>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</si>
  <si>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</si>
  <si>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</si>
  <si>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</si>
  <si>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</si>
  <si>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</si>
  <si>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</si>
  <si>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</si>
  <si>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</si>
  <si>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</si>
  <si>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</si>
  <si>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</si>
  <si>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</si>
  <si>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</si>
  <si>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</si>
  <si>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</si>
  <si>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</si>
  <si>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</si>
  <si>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</si>
  <si>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</si>
  <si>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</si>
  <si>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</si>
  <si>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</si>
  <si>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</si>
  <si>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</si>
  <si>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</si>
  <si>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</si>
  <si>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</si>
  <si>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</si>
  <si>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</si>
  <si>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</si>
  <si>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</si>
  <si>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</si>
  <si>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</si>
  <si>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</si>
  <si>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</si>
  <si>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</si>
  <si>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</si>
  <si>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</si>
  <si>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</si>
  <si>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</si>
  <si>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</si>
  <si>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</si>
  <si>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</si>
  <si>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</si>
  <si>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</si>
  <si>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</si>
  <si>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</si>
  <si>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</si>
  <si>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</si>
  <si>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</si>
  <si>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</si>
  <si>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</si>
  <si>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</si>
  <si>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</si>
  <si>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</si>
  <si>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</si>
  <si>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</si>
  <si>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</si>
  <si>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</si>
  <si>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</si>
  <si>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</si>
  <si>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</si>
  <si>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</si>
  <si>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</si>
  <si>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</si>
  <si>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</si>
  <si>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</si>
  <si>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</si>
  <si>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</si>
  <si>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</si>
  <si>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</si>
  <si>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</si>
  <si>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</si>
  <si>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</si>
  <si>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</si>
  <si>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</si>
  <si>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</si>
  <si>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</si>
  <si>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</si>
  <si>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</si>
  <si>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</si>
  <si>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</si>
  <si>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</si>
  <si>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</si>
  <si>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</si>
  <si>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</si>
  <si>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</si>
  <si>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</si>
  <si>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</si>
  <si>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</si>
  <si>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</si>
  <si>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</si>
  <si>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</si>
  <si>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</si>
  <si>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</si>
  <si>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</si>
  <si>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</si>
  <si>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</si>
  <si>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</si>
  <si>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</si>
  <si>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</si>
  <si>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</si>
  <si>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</si>
  <si>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</si>
  <si>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</si>
  <si>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</si>
  <si>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</si>
  <si>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</si>
  <si>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</si>
  <si>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</si>
  <si>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</si>
  <si>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</si>
  <si>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</si>
  <si>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</si>
  <si>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</si>
  <si>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</si>
  <si>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</si>
  <si>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</si>
  <si>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</si>
  <si>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</si>
  <si>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</si>
  <si>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</si>
  <si>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</si>
  <si>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</si>
  <si>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</si>
  <si>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</si>
  <si>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</si>
  <si>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</si>
  <si>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</si>
  <si>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</si>
  <si>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</si>
  <si>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</si>
  <si>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</si>
  <si>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</si>
  <si>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</si>
  <si>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</si>
  <si>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</si>
  <si>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</si>
  <si>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</si>
  <si>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</si>
  <si>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</si>
  <si>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</si>
  <si>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</si>
  <si>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</si>
  <si>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</si>
  <si>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</si>
  <si>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</si>
  <si>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</si>
  <si>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</si>
  <si>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</si>
  <si>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</si>
  <si>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</si>
  <si>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</si>
  <si>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</si>
  <si>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</si>
  <si>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</si>
  <si>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</si>
  <si>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</si>
  <si>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</si>
  <si>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</si>
  <si>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</si>
  <si>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</si>
  <si>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</si>
  <si>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</si>
  <si>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</si>
  <si>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</si>
  <si>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</si>
  <si>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</si>
  <si>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</si>
  <si>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</si>
  <si>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</si>
  <si>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</si>
  <si>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</si>
  <si>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</si>
  <si>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</si>
  <si>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</si>
  <si>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</si>
  <si>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</si>
  <si>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</si>
  <si>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</si>
  <si>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</si>
  <si>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</si>
  <si>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</si>
  <si>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</si>
  <si>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</si>
  <si>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</si>
  <si>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</si>
  <si>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</si>
  <si>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</si>
  <si>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</si>
  <si>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</si>
  <si>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</si>
  <si>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</si>
  <si>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</si>
  <si>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</si>
  <si>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</si>
  <si>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</si>
  <si>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</si>
  <si>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</si>
  <si>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</si>
  <si>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</si>
  <si>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</si>
  <si>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</si>
  <si>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</si>
  <si>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</si>
  <si>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</si>
  <si>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</si>
  <si>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</si>
  <si>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</si>
  <si>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</si>
  <si>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</si>
  <si>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</si>
  <si>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</si>
  <si>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</si>
  <si>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</si>
  <si>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</si>
  <si>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</si>
  <si>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</si>
  <si>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</si>
  <si>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</si>
  <si>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</si>
  <si>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</si>
  <si>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</si>
  <si>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</si>
  <si>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</si>
  <si>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</si>
  <si>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</si>
  <si>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</si>
  <si>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</si>
  <si>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</si>
  <si>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</si>
  <si>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</si>
  <si>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</si>
  <si>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</si>
  <si>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</si>
  <si>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</si>
  <si>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</si>
  <si>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</si>
  <si>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</si>
  <si>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</si>
  <si>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</si>
  <si>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</si>
  <si>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</si>
  <si>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</si>
  <si>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</si>
  <si>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</si>
  <si>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</si>
  <si>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</si>
  <si>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</si>
  <si>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</si>
  <si>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</si>
  <si>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</si>
  <si>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</si>
  <si>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</si>
  <si>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</si>
  <si>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</si>
  <si>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</si>
  <si>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</si>
  <si>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</si>
  <si>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</si>
  <si>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</si>
  <si>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</si>
  <si>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</si>
  <si>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</si>
  <si>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</si>
  <si>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</si>
  <si>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</si>
  <si>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</si>
  <si>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</si>
  <si>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</si>
  <si>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</si>
  <si>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</si>
  <si>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</si>
  <si>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</si>
  <si>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</si>
  <si>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</si>
  <si>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</si>
  <si>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</si>
  <si>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</si>
  <si>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</si>
  <si>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</si>
  <si>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</si>
  <si>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</si>
  <si>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</si>
  <si>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</si>
  <si>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</si>
  <si>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</si>
  <si>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</si>
  <si>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</si>
  <si>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</si>
  <si>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</si>
  <si>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</si>
  <si>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</si>
  <si>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</si>
  <si>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</si>
  <si>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</si>
  <si>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</si>
  <si>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</si>
  <si>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</si>
  <si>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</si>
  <si>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</si>
  <si>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</si>
  <si>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</si>
  <si>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</si>
  <si>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</si>
  <si>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</si>
  <si>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</si>
  <si>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</si>
  <si>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</si>
  <si>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</si>
  <si>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</si>
  <si>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</si>
  <si>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</si>
  <si>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</si>
  <si>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</si>
  <si>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</si>
  <si>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</si>
  <si>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</si>
  <si>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</si>
  <si>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</si>
  <si>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</si>
  <si>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</si>
  <si>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</si>
  <si>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</si>
  <si>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</si>
  <si>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</si>
  <si>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</si>
  <si>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</si>
  <si>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</si>
  <si>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</si>
  <si>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</si>
  <si>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</si>
  <si>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</si>
  <si>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</si>
  <si>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</si>
  <si>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</si>
  <si>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</si>
  <si>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</si>
  <si>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</si>
  <si>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</si>
  <si>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</si>
  <si>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</si>
  <si>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</si>
  <si>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</si>
  <si>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</si>
  <si>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</si>
  <si>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</si>
  <si>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</si>
  <si>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</si>
  <si>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</si>
  <si>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</si>
  <si>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</si>
  <si>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</si>
  <si>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</si>
  <si>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</si>
  <si>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</si>
  <si>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</si>
  <si>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</si>
  <si>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</si>
  <si>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</si>
  <si>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</si>
  <si>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</si>
  <si>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</si>
  <si>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</si>
  <si>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</si>
  <si>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</si>
  <si>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</si>
  <si>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</si>
  <si>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</si>
  <si>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</si>
  <si>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</si>
  <si>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</si>
  <si>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</si>
  <si>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</si>
  <si>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</si>
  <si>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</si>
  <si>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</si>
  <si>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</si>
  <si>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</si>
  <si>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</si>
  <si>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</si>
  <si>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</si>
  <si>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</si>
  <si>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</si>
  <si>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</si>
  <si>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</si>
  <si>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</si>
  <si>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</si>
  <si>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</si>
  <si>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</si>
  <si>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</si>
  <si>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</si>
  <si>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</si>
  <si>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</si>
  <si>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</si>
  <si>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</si>
  <si>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</si>
  <si>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</si>
  <si>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</si>
  <si>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</si>
  <si>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</si>
  <si>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</si>
  <si>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</si>
  <si>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</si>
  <si>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</si>
  <si>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</si>
  <si>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</si>
  <si>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</si>
  <si>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</si>
  <si>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</si>
  <si>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</si>
  <si>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</si>
  <si>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</si>
  <si>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</si>
  <si>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</si>
  <si>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</si>
  <si>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</si>
  <si>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</si>
  <si>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</si>
  <si>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</si>
  <si>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</si>
  <si>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</si>
  <si>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</si>
  <si>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</si>
  <si>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</si>
  <si>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</si>
  <si>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</si>
  <si>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</si>
  <si>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</si>
  <si>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</si>
  <si>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</si>
  <si>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</si>
  <si>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</si>
  <si>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</si>
  <si>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</si>
  <si>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</si>
  <si>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</si>
  <si>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</si>
  <si>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</si>
  <si>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</si>
  <si>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</si>
  <si>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</si>
  <si>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</si>
  <si>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</si>
  <si>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</si>
  <si>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</si>
  <si>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</si>
  <si>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</si>
  <si>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</si>
  <si>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</si>
  <si>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</si>
  <si>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</si>
  <si>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</si>
  <si>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</si>
  <si>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</si>
  <si>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</si>
  <si>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</si>
  <si>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</si>
  <si>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</si>
  <si>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</si>
  <si>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</si>
  <si>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</si>
  <si>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</si>
  <si>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</si>
  <si>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</si>
  <si>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</si>
  <si>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</si>
  <si>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</si>
  <si>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</si>
  <si>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</si>
  <si>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</si>
  <si>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</si>
  <si>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</si>
  <si>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</si>
  <si>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</si>
  <si>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</si>
  <si>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</si>
  <si>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</si>
  <si>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</si>
  <si>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</si>
  <si>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</si>
  <si>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</si>
  <si>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</si>
  <si>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</si>
  <si>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</si>
  <si>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</si>
  <si>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</si>
  <si>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</si>
  <si>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</si>
  <si>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</si>
  <si>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</si>
  <si>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</si>
  <si>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</si>
  <si>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</si>
  <si>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</si>
  <si>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</si>
  <si>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</si>
  <si>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</si>
  <si>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</si>
  <si>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</si>
  <si>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</si>
  <si>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</si>
  <si>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</si>
  <si>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</si>
  <si>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</si>
  <si>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</si>
  <si>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</si>
  <si>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</si>
  <si>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</si>
  <si>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</si>
  <si>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</si>
  <si>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</si>
  <si>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</si>
  <si>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</si>
  <si>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</si>
  <si>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</si>
  <si>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</si>
  <si>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</si>
  <si>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</si>
  <si>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</si>
  <si>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</si>
  <si>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</si>
  <si>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</si>
  <si>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</si>
  <si>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</si>
  <si>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</si>
  <si>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</si>
  <si>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</si>
  <si>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</si>
  <si>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</si>
  <si>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</si>
  <si>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</si>
  <si>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</si>
  <si>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</si>
  <si>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</si>
  <si>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</si>
  <si>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</si>
  <si>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</si>
  <si>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</si>
  <si>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</si>
  <si>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</si>
  <si>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</si>
  <si>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</si>
  <si>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</si>
  <si>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</si>
  <si>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</si>
  <si>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</si>
  <si>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</si>
  <si>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</si>
  <si>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</si>
  <si>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</si>
  <si>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</si>
  <si>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</si>
  <si>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</si>
  <si>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</si>
  <si>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</si>
  <si>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</si>
  <si>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</si>
  <si>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</si>
  <si>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</si>
  <si>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</si>
  <si>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</si>
  <si>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</si>
  <si>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</si>
  <si>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</si>
  <si>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</si>
  <si>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</si>
  <si>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</si>
  <si>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</si>
  <si>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</si>
  <si>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</si>
  <si>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</si>
  <si>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</si>
  <si>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</si>
  <si>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</si>
  <si>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</si>
  <si>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</si>
  <si>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</si>
  <si>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</si>
  <si>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</si>
  <si>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</si>
  <si>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</si>
  <si>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</si>
  <si>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</si>
  <si>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</si>
  <si>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</si>
  <si>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</si>
  <si>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</si>
  <si>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</si>
  <si>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</si>
  <si>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</si>
  <si>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</si>
  <si>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</si>
  <si>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</si>
  <si>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</si>
  <si>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</si>
  <si>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</si>
  <si>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</si>
  <si>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</si>
  <si>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</si>
  <si>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</si>
  <si>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</si>
  <si>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</si>
  <si>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</si>
  <si>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</si>
  <si>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</si>
  <si>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</si>
  <si>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</si>
  <si>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</si>
  <si>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</si>
  <si>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</si>
  <si>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</si>
  <si>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</si>
  <si>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</si>
  <si>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</si>
  <si>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</si>
  <si>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</si>
  <si>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</si>
  <si>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</si>
  <si>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</si>
  <si>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</si>
  <si>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</si>
  <si>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</si>
  <si>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</si>
  <si>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</si>
  <si>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</si>
  <si>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</si>
  <si>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</si>
  <si>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</si>
  <si>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</si>
  <si>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</si>
  <si>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</si>
  <si>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</si>
  <si>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</si>
  <si>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</si>
  <si>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</si>
  <si>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</si>
  <si>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</si>
  <si>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</si>
  <si>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</si>
  <si>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</si>
  <si>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</si>
  <si>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</si>
  <si>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</si>
  <si>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</si>
  <si>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</si>
  <si>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</si>
  <si>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</si>
  <si>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</si>
  <si>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</si>
  <si>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</si>
  <si>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</si>
  <si>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</si>
  <si>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</si>
  <si>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</si>
  <si>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</si>
  <si>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</si>
  <si>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</si>
  <si>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</si>
  <si>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</si>
  <si>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</si>
  <si>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</si>
  <si>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</si>
  <si>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</si>
  <si>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</si>
  <si>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</si>
  <si>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</si>
  <si>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</si>
  <si>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</si>
  <si>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</si>
  <si>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</si>
  <si>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</si>
  <si>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</si>
  <si>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</si>
  <si>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</si>
  <si>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</si>
  <si>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</si>
  <si>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</si>
  <si>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</si>
  <si>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</si>
  <si>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</si>
  <si>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</si>
  <si>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</si>
  <si>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</si>
  <si>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</si>
  <si>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</si>
  <si>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</si>
  <si>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</si>
  <si>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</si>
  <si>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</si>
  <si>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</si>
  <si>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</si>
  <si>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</si>
  <si>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</si>
  <si>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</si>
  <si>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</si>
  <si>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</si>
  <si>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</si>
  <si>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</si>
  <si>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</si>
  <si>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</si>
  <si>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</si>
  <si>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</si>
  <si>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</si>
  <si>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</si>
  <si>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</si>
  <si>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</si>
  <si>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</si>
  <si>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</si>
  <si>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</si>
  <si>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</si>
  <si>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</si>
  <si>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</si>
  <si>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</si>
  <si>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</si>
  <si>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</si>
  <si>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</si>
  <si>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</si>
  <si>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</si>
  <si>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</si>
  <si>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</si>
  <si>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</si>
  <si>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</si>
  <si>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</si>
  <si>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</si>
  <si>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</si>
  <si>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</si>
  <si>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</si>
  <si>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</si>
  <si>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</si>
  <si>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</si>
  <si>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</si>
  <si>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</si>
  <si>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</si>
  <si>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</si>
  <si>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</si>
  <si>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</si>
  <si>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</si>
  <si>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</si>
  <si>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</si>
  <si>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</si>
  <si>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</si>
  <si>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</si>
  <si>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</si>
  <si>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</si>
  <si>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</si>
  <si>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</si>
  <si>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</si>
  <si>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</si>
  <si>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</si>
  <si>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</si>
  <si>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</si>
  <si>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</si>
  <si>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</si>
  <si>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</si>
  <si>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</si>
  <si>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</si>
  <si>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</si>
  <si>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</si>
  <si>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</si>
  <si>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</si>
  <si>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</si>
  <si>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</si>
  <si>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</si>
  <si>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</si>
  <si>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</si>
  <si>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</si>
  <si>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</si>
  <si>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</si>
  <si>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</si>
  <si>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</si>
  <si>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</si>
  <si>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</si>
  <si>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</si>
  <si>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</si>
  <si>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</si>
  <si>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</si>
  <si>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</si>
  <si>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</si>
  <si>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</si>
  <si>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</si>
  <si>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</si>
  <si>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</si>
  <si>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</si>
  <si>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</si>
  <si>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</si>
  <si>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</si>
  <si>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</si>
  <si>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</si>
  <si>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</si>
  <si>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</si>
  <si>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</si>
  <si>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</si>
  <si>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</si>
  <si>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</si>
  <si>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</si>
  <si>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</si>
  <si>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</si>
  <si>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</si>
  <si>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</si>
  <si>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</si>
  <si>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</si>
  <si>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</si>
  <si>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</si>
  <si>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</si>
  <si>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</si>
  <si>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</si>
  <si>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</si>
  <si>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</si>
  <si>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</si>
  <si>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</si>
  <si>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</si>
  <si>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</si>
  <si>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</si>
  <si>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</si>
  <si>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</si>
  <si>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</si>
  <si>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</si>
  <si>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</si>
  <si>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</si>
  <si>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</si>
  <si>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</si>
  <si>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</si>
  <si>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</si>
  <si>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</si>
  <si>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</si>
  <si>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</si>
  <si>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</si>
  <si>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</si>
  <si>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</si>
  <si>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</si>
  <si>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</si>
  <si>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</si>
  <si>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</si>
  <si>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</si>
  <si>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</si>
  <si>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</si>
  <si>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</si>
  <si>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</si>
  <si>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</si>
  <si>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</si>
  <si>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</si>
  <si>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</si>
  <si>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</si>
  <si>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</si>
  <si>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</si>
  <si>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</si>
  <si>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</si>
  <si>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</si>
  <si>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</si>
  <si>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</si>
  <si>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</si>
  <si>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</si>
  <si>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</si>
  <si>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</si>
  <si>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</si>
  <si>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</si>
  <si>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</si>
  <si>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</si>
  <si>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</si>
  <si>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</si>
  <si>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</si>
  <si>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</si>
  <si>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</si>
  <si>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</si>
  <si>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</si>
  <si>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</si>
  <si>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</si>
  <si>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</si>
  <si>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</si>
  <si>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</si>
  <si>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</si>
  <si>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</si>
  <si>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</si>
  <si>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</si>
  <si>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</si>
  <si>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</si>
  <si>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</si>
  <si>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</si>
  <si>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</si>
  <si>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</si>
  <si>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</si>
  <si>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</si>
  <si>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</si>
  <si>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</si>
  <si>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</si>
  <si>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</si>
  <si>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</si>
  <si>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</si>
  <si>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</si>
  <si>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</si>
  <si>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</si>
  <si>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</si>
  <si>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</si>
  <si>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</si>
  <si>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</si>
  <si>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</si>
  <si>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</si>
  <si>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</si>
  <si>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</si>
  <si>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</si>
  <si>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</si>
  <si>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</si>
  <si>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</si>
  <si>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</si>
  <si>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</si>
  <si>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</si>
  <si>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</si>
  <si>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</si>
  <si>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</si>
  <si>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</si>
  <si>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</si>
  <si>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</si>
  <si>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</si>
  <si>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</si>
  <si>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</si>
  <si>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</si>
  <si>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</si>
  <si>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</si>
  <si>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</si>
  <si>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</si>
  <si>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</si>
  <si>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</si>
  <si>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</si>
  <si>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</si>
  <si>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</si>
  <si>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</si>
  <si>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</si>
  <si>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</si>
  <si>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</si>
  <si>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</si>
  <si>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</si>
  <si>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</si>
  <si>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</si>
  <si>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</si>
  <si>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</si>
  <si>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</si>
  <si>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</si>
  <si>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</si>
  <si>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</si>
  <si>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</si>
  <si>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</si>
  <si>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</si>
  <si>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</si>
  <si>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</si>
  <si>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</si>
  <si>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</si>
  <si>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</si>
  <si>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</si>
  <si>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</si>
  <si>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</si>
  <si>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</si>
  <si>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</si>
  <si>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</si>
  <si>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</si>
  <si>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</si>
  <si>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</si>
  <si>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</si>
  <si>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</si>
  <si>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</si>
  <si>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</si>
  <si>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</si>
  <si>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</si>
  <si>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</si>
  <si>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</si>
  <si>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</si>
  <si>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</si>
  <si>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</si>
  <si>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</si>
  <si>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</si>
  <si>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</si>
  <si>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</si>
  <si>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</si>
  <si>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</si>
  <si>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</si>
  <si>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</si>
  <si>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</si>
  <si>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</si>
  <si>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</si>
  <si>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</si>
  <si>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</si>
  <si>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</si>
  <si>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</si>
  <si>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</si>
  <si>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</si>
  <si>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</si>
  <si>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</si>
  <si>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</si>
  <si>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</si>
  <si>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</si>
  <si>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</si>
  <si>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</si>
  <si>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</si>
  <si>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</si>
  <si>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</si>
  <si>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</si>
  <si>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</si>
  <si>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</si>
  <si>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</si>
  <si>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</si>
  <si>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</si>
  <si>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</si>
  <si>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</si>
  <si>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</si>
  <si>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</si>
  <si>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</si>
  <si>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</si>
  <si>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</si>
  <si>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</si>
  <si>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</si>
  <si>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</si>
  <si>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</si>
  <si>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</si>
  <si>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</si>
  <si>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</si>
  <si>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</si>
  <si>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</si>
  <si>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</si>
  <si>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</si>
  <si>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</si>
  <si>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</si>
  <si>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</si>
  <si>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</si>
  <si>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</si>
  <si>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</si>
  <si>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</si>
  <si>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</si>
  <si>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</si>
  <si>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</si>
  <si>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</si>
  <si>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</si>
  <si>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</si>
  <si>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</si>
  <si>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</si>
  <si>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</si>
  <si>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</si>
  <si>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</si>
  <si>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</si>
  <si>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</si>
  <si>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</si>
  <si>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</si>
  <si>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</si>
  <si>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</si>
  <si>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</si>
  <si>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</si>
  <si>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</si>
  <si>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</si>
  <si>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</si>
  <si>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</si>
  <si>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</si>
  <si>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</si>
  <si>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</si>
  <si>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</si>
  <si>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</si>
  <si>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</si>
  <si>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</si>
  <si>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</si>
  <si>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</si>
  <si>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</si>
  <si>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</si>
  <si>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</si>
  <si>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</si>
  <si>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</si>
  <si>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</si>
  <si>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</si>
  <si>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</si>
  <si>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</si>
  <si>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</si>
  <si>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</si>
  <si>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</si>
  <si>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</si>
  <si>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</si>
  <si>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</si>
  <si>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</si>
  <si>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</si>
  <si>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</si>
  <si>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</si>
  <si>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</si>
  <si>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</si>
  <si>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</si>
  <si>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</si>
  <si>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</si>
  <si>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</si>
  <si>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</si>
  <si>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</si>
  <si>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</si>
  <si>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</si>
  <si>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</si>
  <si>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</si>
  <si>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</si>
  <si>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</si>
  <si>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</si>
  <si>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</si>
  <si>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</si>
  <si>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</si>
  <si>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</si>
  <si>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</si>
  <si>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</si>
  <si>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</si>
  <si>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</si>
  <si>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</si>
  <si>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</si>
  <si>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</si>
  <si>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</si>
  <si>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</si>
  <si>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</si>
  <si>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</si>
  <si>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</si>
  <si>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</si>
  <si>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</si>
  <si>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</si>
  <si>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</si>
  <si>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</si>
  <si>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</si>
  <si>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</si>
  <si>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</si>
  <si>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</si>
  <si>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</si>
  <si>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</si>
  <si>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</si>
  <si>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</si>
  <si>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</si>
  <si>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</si>
  <si>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</si>
  <si>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</si>
  <si>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</si>
  <si>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</si>
  <si>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</si>
  <si>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</si>
  <si>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</si>
  <si>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</si>
  <si>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</si>
  <si>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</si>
  <si>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</si>
  <si>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</si>
  <si>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</si>
  <si>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</si>
  <si>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</si>
  <si>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</si>
  <si>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</si>
  <si>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</si>
  <si>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</si>
  <si>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</si>
  <si>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</si>
  <si>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</si>
  <si>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</si>
  <si>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</si>
  <si>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</si>
  <si>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</si>
  <si>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</si>
  <si>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</si>
  <si>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</si>
  <si>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</si>
  <si>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</si>
  <si>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</si>
  <si>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</si>
  <si>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</si>
  <si>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</si>
  <si>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</si>
  <si>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</si>
  <si>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</si>
  <si>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</si>
  <si>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</si>
  <si>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</si>
  <si>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</si>
  <si>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</si>
  <si>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</si>
  <si>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</si>
  <si>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</si>
  <si>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</si>
  <si>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</si>
  <si>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</si>
  <si>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</si>
  <si>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</si>
  <si>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</si>
  <si>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</si>
  <si>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</si>
  <si>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</si>
  <si>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</si>
  <si>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</si>
  <si>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</si>
  <si>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</si>
  <si>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</si>
  <si>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</si>
  <si>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</si>
  <si>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</si>
  <si>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</si>
  <si>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</si>
  <si>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</si>
  <si>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</si>
  <si>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</si>
  <si>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</si>
  <si>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</si>
  <si>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</si>
  <si>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</si>
  <si>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</si>
  <si>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</si>
  <si>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</si>
  <si>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</si>
  <si>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</si>
  <si>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</si>
  <si>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</si>
  <si>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</si>
  <si>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</si>
  <si>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</si>
  <si>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</si>
  <si>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</si>
  <si>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</si>
  <si>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</si>
  <si>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</si>
  <si>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</si>
  <si>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</si>
  <si>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</si>
  <si>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</si>
  <si>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</si>
  <si>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</si>
  <si>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</si>
  <si>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</si>
  <si>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</si>
  <si>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</si>
  <si>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</si>
  <si>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</si>
  <si>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</si>
  <si>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</si>
  <si>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</si>
  <si>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</si>
  <si>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</si>
  <si>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</si>
  <si>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</si>
  <si>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</si>
  <si>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</si>
  <si>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</si>
  <si>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</si>
  <si>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</si>
  <si>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</si>
  <si>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</si>
  <si>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</si>
  <si>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</si>
  <si>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</si>
  <si>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</si>
  <si>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</si>
  <si>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</si>
  <si>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</si>
  <si>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</si>
  <si>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</si>
  <si>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</si>
  <si>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</si>
  <si>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</si>
  <si>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</si>
  <si>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</si>
  <si>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</si>
  <si>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</si>
  <si>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</si>
  <si>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</si>
  <si>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</si>
  <si>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</si>
  <si>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</si>
  <si>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</si>
  <si>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</si>
  <si>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</si>
  <si>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</si>
  <si>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</si>
  <si>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</si>
  <si>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</si>
  <si>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</si>
  <si>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</si>
  <si>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</si>
  <si>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</si>
  <si>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</si>
  <si>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</si>
  <si>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</si>
  <si>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</si>
  <si>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</si>
  <si>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</si>
  <si>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</si>
  <si>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</si>
  <si>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</si>
  <si>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</si>
  <si>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</si>
  <si>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</si>
  <si>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</si>
  <si>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</si>
  <si>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</si>
  <si>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</si>
  <si>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</si>
  <si>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</si>
  <si>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</si>
  <si>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</si>
  <si>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</si>
  <si>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</si>
  <si>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</si>
  <si>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</si>
  <si>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</si>
  <si>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</si>
  <si>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</si>
  <si>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</si>
  <si>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</si>
  <si>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</si>
  <si>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</si>
  <si>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</si>
  <si>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</si>
  <si>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</si>
  <si>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</si>
  <si>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</si>
  <si>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</si>
  <si>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</si>
  <si>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</si>
  <si>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</si>
  <si>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</si>
  <si>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</si>
  <si>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</si>
  <si>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</si>
  <si>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</si>
  <si>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</si>
  <si>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</si>
  <si>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</si>
  <si>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</si>
  <si>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</si>
  <si>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</si>
  <si>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</si>
  <si>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</si>
  <si>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</si>
  <si>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</si>
  <si>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</si>
  <si>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</si>
  <si>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</si>
  <si>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</si>
  <si>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</si>
  <si>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</si>
  <si>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</si>
  <si>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</si>
  <si>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</si>
  <si>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</si>
  <si>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</si>
  <si>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</si>
  <si>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</si>
  <si>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</si>
  <si>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</si>
  <si>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</si>
  <si>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</si>
  <si>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</si>
  <si>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</si>
  <si>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</si>
  <si>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</si>
  <si>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</si>
  <si>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</si>
  <si>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</si>
  <si>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</si>
  <si>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</si>
  <si>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</si>
  <si>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</si>
  <si>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</si>
  <si>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</si>
  <si>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</si>
  <si>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</si>
  <si>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</si>
  <si>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</si>
  <si>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</si>
  <si>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</si>
  <si>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</si>
  <si>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</si>
  <si>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</si>
  <si>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</si>
  <si>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</si>
  <si>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</si>
  <si>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</si>
  <si>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</si>
  <si>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</si>
  <si>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</si>
  <si>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</si>
  <si>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</si>
  <si>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</si>
  <si>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</si>
  <si>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</si>
  <si>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</si>
  <si>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</si>
  <si>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</si>
  <si>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</si>
  <si>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</si>
  <si>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</si>
  <si>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</si>
  <si>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</si>
  <si>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</si>
  <si>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</si>
  <si>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</si>
  <si>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</si>
  <si>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</si>
  <si>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</si>
  <si>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</si>
  <si>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</si>
  <si>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</si>
  <si>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</si>
  <si>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</si>
  <si>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</si>
  <si>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</si>
  <si>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</si>
  <si>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</si>
  <si>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</si>
  <si>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</si>
  <si>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</si>
  <si>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</si>
  <si>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</si>
  <si>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</si>
  <si>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</si>
  <si>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</si>
  <si>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</si>
  <si>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</si>
  <si>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</si>
  <si>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</si>
  <si>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</si>
  <si>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</si>
  <si>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</si>
  <si>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</si>
  <si>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</si>
  <si>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</si>
  <si>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</si>
  <si>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</si>
  <si>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</si>
  <si>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</si>
  <si>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</si>
  <si>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</si>
  <si>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</si>
  <si>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</si>
  <si>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</si>
  <si>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</si>
  <si>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</si>
  <si>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</si>
  <si>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</si>
  <si>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</si>
  <si>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</si>
  <si>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</si>
  <si>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</si>
  <si>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</si>
  <si>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</si>
  <si>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</si>
  <si>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</si>
  <si>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</si>
  <si>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</si>
  <si>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</si>
  <si>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</si>
  <si>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</si>
  <si>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</si>
  <si>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</si>
  <si>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</si>
  <si>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</si>
  <si>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</si>
  <si>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</si>
  <si>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</si>
  <si>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</si>
  <si>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</si>
  <si>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</si>
  <si>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</si>
  <si>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</si>
  <si>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</si>
  <si>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</si>
  <si>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</si>
  <si>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</si>
  <si>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</si>
  <si>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</si>
  <si>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</si>
  <si>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</si>
  <si>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</si>
  <si>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</si>
  <si>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</si>
  <si>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</si>
  <si>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</si>
  <si>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</si>
  <si>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</si>
  <si>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</si>
  <si>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</si>
  <si>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</si>
  <si>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</si>
  <si>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</si>
  <si>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</si>
  <si>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</si>
  <si>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</si>
  <si>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</si>
  <si>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</si>
  <si>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</si>
  <si>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</si>
  <si>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</si>
  <si>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</si>
  <si>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</si>
  <si>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</si>
  <si>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</si>
  <si>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</si>
  <si>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</si>
  <si>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</si>
  <si>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</si>
  <si>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</si>
  <si>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</si>
  <si>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</si>
  <si>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</si>
  <si>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</si>
  <si>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</si>
  <si>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</si>
  <si>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</si>
  <si>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</si>
  <si>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</si>
  <si>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</si>
  <si>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</si>
  <si>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</si>
  <si>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</si>
  <si>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</si>
  <si>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</si>
  <si>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</si>
  <si>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</si>
  <si>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</si>
  <si>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</si>
  <si>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</si>
  <si>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</si>
  <si>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</si>
  <si>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</si>
  <si>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</si>
  <si>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</si>
  <si>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</si>
  <si>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</si>
  <si>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</si>
  <si>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</si>
  <si>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</si>
  <si>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</si>
  <si>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</si>
  <si>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</si>
  <si>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</si>
  <si>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</si>
  <si>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</si>
  <si>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</si>
  <si>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</si>
  <si>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</si>
  <si>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</si>
  <si>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</si>
  <si>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</si>
  <si>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</si>
  <si>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</si>
  <si>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</si>
  <si>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</si>
  <si>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</si>
  <si>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</si>
  <si>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</si>
  <si>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</si>
  <si>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</si>
  <si>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</si>
  <si>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</si>
  <si>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</si>
  <si>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</si>
  <si>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</si>
  <si>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</si>
  <si>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</si>
  <si>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</si>
  <si>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</si>
  <si>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</si>
  <si>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</si>
  <si>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</si>
  <si>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</si>
  <si>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</si>
  <si>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</si>
  <si>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</si>
  <si>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</si>
  <si>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</si>
  <si>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</si>
  <si>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</si>
  <si>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</si>
  <si>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</si>
  <si>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</si>
  <si>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</si>
  <si>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</si>
  <si>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</si>
  <si>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</si>
  <si>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</si>
  <si>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</si>
  <si>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</si>
  <si>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</si>
  <si>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</si>
  <si>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</si>
  <si>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</si>
  <si>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</si>
  <si>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</si>
  <si>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</si>
  <si>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</si>
  <si>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</si>
  <si>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</si>
  <si>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</si>
  <si>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</si>
  <si>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</si>
  <si>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</si>
  <si>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</si>
  <si>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</si>
  <si>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</si>
  <si>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</si>
  <si>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</si>
  <si>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</si>
  <si>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</si>
  <si>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</si>
  <si>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</si>
  <si>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</si>
  <si>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</si>
  <si>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</si>
  <si>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</si>
  <si>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</si>
  <si>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</si>
  <si>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</si>
  <si>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</si>
  <si>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</si>
  <si>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</si>
  <si>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</si>
  <si>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</si>
  <si>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</si>
  <si>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</si>
  <si>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</si>
  <si>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</si>
  <si>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</si>
  <si>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</si>
  <si>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</si>
  <si>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</si>
  <si>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</si>
  <si>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</si>
  <si>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</si>
  <si>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</si>
  <si>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</si>
  <si>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</si>
  <si>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</si>
  <si>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</si>
  <si>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</si>
  <si>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</si>
  <si>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</si>
  <si>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</si>
  <si>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</si>
  <si>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</si>
  <si>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</si>
  <si>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</si>
  <si>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</si>
  <si>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</si>
  <si>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</si>
  <si>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</si>
  <si>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</si>
  <si>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</si>
  <si>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</si>
  <si>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</si>
  <si>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</si>
  <si>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</si>
  <si>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</si>
  <si>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</si>
  <si>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</si>
  <si>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</si>
  <si>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</si>
  <si>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</si>
  <si>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</si>
  <si>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</si>
  <si>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</si>
  <si>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</si>
  <si>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</si>
  <si>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</si>
  <si>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</si>
  <si>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</si>
  <si>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</si>
  <si>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</si>
  <si>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</si>
  <si>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</si>
  <si>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</si>
  <si>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</si>
  <si>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</si>
  <si>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</si>
  <si>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</si>
  <si>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</si>
  <si>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</si>
  <si>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</si>
  <si>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</si>
  <si>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</si>
  <si>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</si>
  <si>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</si>
  <si>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</si>
  <si>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</si>
  <si>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</si>
  <si>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</si>
  <si>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</si>
  <si>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</si>
  <si>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</si>
  <si>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</si>
  <si>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</si>
  <si>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</si>
  <si>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</si>
  <si>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</si>
  <si>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</si>
  <si>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</si>
  <si>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</si>
  <si>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</si>
  <si>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</si>
  <si>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</si>
  <si>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</si>
  <si>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</si>
  <si>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</si>
  <si>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</si>
  <si>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</si>
  <si>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</si>
  <si>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</si>
  <si>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</si>
  <si>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</si>
  <si>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</si>
  <si>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</si>
  <si>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</si>
  <si>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</si>
  <si>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</si>
  <si>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</si>
  <si>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</si>
  <si>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</si>
  <si>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</si>
  <si>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</si>
  <si>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</si>
  <si>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</si>
  <si>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</si>
  <si>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</si>
  <si>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</si>
  <si>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</si>
  <si>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</si>
  <si>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</si>
  <si>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</si>
  <si>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</si>
  <si>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</si>
  <si>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</si>
  <si>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</si>
  <si>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</si>
  <si>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</si>
  <si>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</si>
  <si>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</si>
  <si>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</si>
  <si>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</si>
  <si>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</si>
  <si>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</si>
  <si>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</si>
  <si>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</si>
  <si>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</si>
  <si>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</si>
  <si>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</si>
  <si>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</si>
  <si>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</si>
  <si>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</si>
  <si>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</si>
  <si>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</si>
  <si>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</si>
  <si>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</si>
  <si>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</si>
  <si>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</si>
  <si>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</si>
  <si>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</si>
  <si>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</si>
  <si>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</si>
  <si>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</si>
  <si>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</si>
  <si>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</si>
  <si>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</si>
  <si>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</si>
  <si>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</si>
  <si>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</si>
  <si>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</si>
  <si>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</si>
  <si>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</si>
  <si>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</si>
  <si>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</si>
  <si>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</si>
  <si>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</si>
  <si>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</si>
  <si>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</si>
  <si>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</si>
  <si>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</si>
  <si>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</si>
  <si>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</si>
  <si>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</si>
  <si>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</si>
  <si>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</si>
  <si>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</si>
  <si>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</si>
  <si>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</si>
  <si>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</si>
  <si>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</si>
  <si>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</si>
  <si>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</si>
  <si>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</si>
  <si>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</si>
  <si>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</si>
  <si>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</si>
  <si>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</si>
  <si>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</si>
  <si>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</si>
  <si>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</si>
  <si>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</si>
  <si>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</si>
  <si>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</si>
  <si>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</si>
  <si>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</si>
  <si>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</si>
  <si>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</si>
  <si>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</si>
  <si>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</si>
  <si>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</si>
  <si>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</si>
  <si>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</si>
  <si>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</si>
  <si>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</si>
  <si>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</si>
  <si>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</si>
  <si>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</si>
  <si>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</si>
  <si>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</si>
  <si>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</si>
  <si>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</si>
  <si>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</si>
  <si>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</si>
  <si>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</si>
  <si>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</si>
  <si>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</si>
  <si>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</si>
  <si>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</si>
  <si>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</si>
  <si>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</si>
  <si>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</si>
  <si>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</si>
  <si>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</si>
  <si>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</si>
  <si>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</si>
  <si>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</si>
  <si>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</si>
  <si>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</si>
  <si>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</si>
  <si>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</si>
  <si>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</si>
  <si>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</si>
  <si>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</si>
  <si>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</si>
  <si>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</si>
  <si>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</si>
  <si>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</si>
  <si>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</si>
  <si>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</si>
  <si>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</si>
  <si>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</si>
  <si>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</si>
  <si>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</si>
  <si>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</si>
  <si>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</si>
  <si>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</si>
  <si>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</si>
  <si>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</si>
  <si>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</si>
  <si>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</si>
  <si>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</si>
  <si>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</si>
  <si>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</si>
  <si>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</si>
  <si>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</si>
  <si>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</si>
  <si>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</si>
  <si>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</si>
  <si>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</si>
  <si>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</si>
  <si>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</si>
  <si>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</si>
  <si>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</si>
  <si>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</si>
  <si>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</si>
  <si>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</si>
  <si>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</si>
  <si>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</si>
  <si>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</si>
  <si>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</si>
  <si>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</si>
  <si>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</si>
  <si>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</si>
  <si>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</si>
  <si>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</si>
  <si>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</si>
  <si>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</si>
  <si>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</si>
  <si>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</si>
  <si>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</si>
  <si>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</si>
  <si>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</si>
  <si>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</si>
  <si>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</si>
  <si>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</si>
  <si>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</si>
  <si>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</si>
  <si>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</si>
  <si>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</si>
  <si>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</si>
  <si>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</si>
  <si>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</si>
  <si>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</si>
  <si>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</si>
  <si>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</si>
  <si>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</si>
  <si>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</si>
  <si>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</si>
  <si>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</si>
  <si>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</si>
  <si>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</si>
  <si>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</si>
  <si>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</si>
  <si>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</si>
  <si>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</si>
  <si>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</si>
  <si>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</si>
  <si>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</si>
  <si>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</si>
  <si>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</si>
  <si>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</si>
  <si>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</si>
  <si>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</si>
  <si>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</si>
  <si>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</si>
  <si>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</si>
  <si>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</si>
  <si>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</si>
  <si>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</si>
  <si>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</si>
  <si>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</si>
  <si>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</si>
  <si>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</si>
  <si>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</si>
  <si>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</si>
  <si>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</si>
  <si>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</si>
  <si>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</si>
  <si>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</si>
  <si>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</si>
  <si>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</si>
  <si>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</si>
  <si>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</si>
  <si>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</si>
  <si>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</si>
  <si>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</si>
  <si>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</si>
  <si>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</si>
  <si>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</si>
  <si>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</si>
  <si>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</si>
  <si>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</si>
  <si>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</si>
  <si>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</si>
  <si>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</si>
  <si>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</si>
  <si>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</si>
  <si>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</si>
  <si>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</si>
  <si>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</si>
  <si>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</si>
  <si>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</si>
  <si>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</si>
  <si>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</si>
  <si>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</si>
  <si>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</si>
  <si>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</si>
  <si>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</si>
  <si>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</si>
  <si>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</si>
  <si>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</si>
  <si>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</si>
  <si>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</si>
  <si>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</si>
  <si>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</si>
  <si>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</si>
  <si>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</si>
  <si>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</si>
  <si>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</si>
  <si>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</si>
  <si>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</si>
  <si>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</si>
  <si>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</si>
  <si>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</si>
  <si>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</si>
  <si>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</si>
  <si>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</si>
  <si>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</si>
  <si>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</si>
  <si>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</si>
  <si>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</si>
  <si>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</si>
  <si>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</si>
  <si>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</si>
  <si>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</si>
  <si>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</si>
  <si>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</si>
  <si>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</si>
  <si>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</si>
  <si>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</si>
  <si>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</si>
  <si>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</si>
  <si>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</si>
  <si>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</si>
  <si>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</si>
  <si>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</si>
  <si>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</si>
  <si>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</si>
  <si>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</si>
  <si>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</si>
  <si>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</si>
  <si>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</si>
  <si>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</si>
  <si>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</si>
  <si>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</si>
  <si>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</si>
  <si>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</si>
  <si>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</si>
  <si>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</si>
  <si>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</si>
  <si>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</si>
  <si>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</si>
  <si>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</si>
  <si>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</si>
  <si>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</si>
  <si>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</si>
  <si>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</si>
  <si>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</si>
  <si>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</si>
  <si>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</si>
  <si>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</si>
  <si>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</si>
  <si>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</si>
  <si>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</si>
  <si>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</si>
  <si>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</si>
  <si>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</si>
  <si>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</si>
  <si>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</si>
  <si>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</si>
  <si>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</si>
  <si>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</si>
  <si>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</si>
  <si>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</si>
  <si>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</si>
  <si>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</si>
  <si>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</si>
  <si>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</si>
  <si>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</si>
  <si>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</si>
  <si>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</si>
  <si>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</si>
  <si>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</si>
  <si>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</si>
  <si>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</si>
  <si>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</si>
  <si>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</si>
  <si>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</si>
  <si>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</si>
  <si>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</si>
  <si>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</si>
  <si>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</si>
  <si>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</si>
  <si>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</si>
  <si>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</si>
  <si>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</si>
  <si>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</si>
  <si>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</si>
  <si>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</si>
  <si>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</si>
  <si>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</si>
  <si>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</si>
  <si>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</si>
  <si>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</si>
  <si>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</si>
  <si>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</si>
  <si>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</si>
  <si>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</si>
  <si>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</si>
  <si>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</si>
  <si>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</si>
  <si>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</si>
  <si>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</si>
  <si>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</si>
  <si>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</si>
  <si>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</si>
  <si>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</si>
  <si>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</si>
  <si>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</si>
  <si>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</si>
  <si>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</si>
  <si>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</si>
  <si>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</si>
  <si>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</si>
  <si>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</si>
  <si>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</si>
  <si>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</si>
  <si>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</si>
  <si>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</si>
  <si>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</si>
  <si>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</si>
  <si>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</si>
  <si>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</si>
  <si>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</si>
  <si>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</si>
  <si>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</si>
  <si>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</si>
  <si>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</si>
  <si>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</si>
  <si>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</si>
  <si>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</si>
  <si>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</si>
  <si>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</si>
  <si>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</si>
  <si>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</si>
  <si>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</si>
  <si>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</si>
  <si>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</si>
  <si>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</si>
  <si>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</si>
  <si>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</si>
  <si>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</si>
  <si>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</si>
  <si>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</si>
  <si>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</si>
  <si>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</si>
  <si>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</si>
  <si>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</si>
  <si>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</si>
  <si>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</si>
  <si>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</si>
  <si>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</si>
  <si>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</si>
  <si>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</si>
  <si>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</si>
  <si>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</si>
  <si>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</si>
  <si>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</si>
  <si>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</si>
  <si>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</si>
  <si>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</si>
  <si>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</si>
  <si>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</si>
  <si>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</si>
  <si>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</si>
  <si>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</si>
  <si>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</si>
  <si>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</si>
  <si>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</si>
  <si>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</si>
  <si>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</si>
  <si>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</si>
  <si>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</si>
  <si>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</si>
  <si>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</si>
  <si>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</si>
  <si>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</si>
  <si>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</si>
  <si>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</si>
  <si>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</si>
  <si>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</si>
  <si>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</si>
  <si>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</si>
  <si>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</si>
  <si>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</si>
  <si>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</si>
  <si>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</si>
  <si>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</si>
  <si>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</si>
  <si>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</si>
  <si>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</si>
  <si>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</si>
  <si>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</si>
  <si>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</si>
  <si>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</si>
  <si>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</si>
  <si>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</si>
  <si>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</si>
  <si>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</si>
  <si>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</si>
  <si>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</si>
  <si>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</si>
  <si>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</si>
  <si>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</si>
  <si>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</si>
  <si>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</si>
  <si>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</si>
  <si>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</si>
  <si>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</si>
  <si>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</si>
  <si>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</si>
  <si>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</si>
  <si>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</si>
  <si>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</si>
  <si>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</si>
  <si>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</si>
  <si>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</si>
  <si>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</si>
  <si>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</si>
  <si>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</si>
  <si>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</si>
  <si>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</si>
  <si>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</si>
  <si>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</si>
  <si>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</si>
  <si>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</si>
  <si>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</si>
  <si>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</si>
  <si>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</si>
  <si>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</si>
  <si>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</si>
  <si>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</si>
  <si>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</si>
  <si>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</si>
  <si>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</si>
  <si>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</si>
  <si>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</si>
  <si>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</si>
  <si>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</si>
  <si>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</si>
  <si>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</si>
  <si>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</si>
  <si>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</si>
  <si>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</si>
  <si>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</si>
  <si>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</si>
  <si>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</si>
  <si>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</si>
  <si>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</si>
  <si>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</si>
  <si>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</si>
  <si>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</si>
  <si>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</si>
  <si>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</si>
  <si>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</si>
  <si>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</si>
  <si>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</si>
  <si>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</si>
  <si>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</si>
  <si>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</si>
  <si>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</si>
  <si>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</si>
  <si>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</si>
  <si>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</si>
  <si>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</si>
  <si>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</si>
  <si>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</si>
  <si>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</si>
  <si>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</si>
  <si>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</si>
  <si>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</si>
  <si>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</si>
  <si>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</si>
  <si>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</si>
  <si>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</si>
  <si>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</si>
  <si>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</si>
  <si>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</si>
  <si>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</si>
  <si>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</si>
  <si>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</si>
  <si>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</si>
  <si>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</si>
  <si>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</si>
  <si>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</si>
  <si>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</si>
  <si>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</si>
  <si>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</si>
  <si>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</si>
  <si>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</si>
  <si>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</si>
  <si>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</si>
  <si>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</si>
  <si>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</si>
  <si>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</si>
  <si>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</si>
  <si>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</si>
  <si>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</si>
  <si>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</si>
  <si>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</si>
  <si>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</si>
  <si>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</si>
  <si>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</si>
  <si>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</si>
  <si>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</si>
  <si>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</si>
  <si>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</si>
  <si>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</si>
  <si>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</si>
  <si>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</si>
  <si>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</si>
  <si>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</si>
  <si>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</si>
  <si>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</si>
  <si>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</si>
  <si>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</si>
  <si>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</si>
  <si>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</si>
  <si>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</si>
  <si>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</si>
  <si>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</si>
  <si>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</si>
  <si>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</si>
  <si>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</si>
  <si>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</si>
  <si>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</si>
  <si>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</si>
  <si>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</si>
  <si>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</si>
  <si>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</si>
  <si>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</si>
  <si>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</si>
  <si>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</si>
  <si>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</si>
  <si>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</si>
  <si>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</si>
  <si>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</si>
  <si>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</si>
  <si>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</si>
  <si>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</si>
  <si>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</si>
  <si>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</si>
  <si>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</si>
  <si>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</si>
  <si>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</si>
  <si>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</si>
  <si>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</si>
  <si>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</si>
  <si>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</si>
  <si>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</si>
  <si>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</si>
  <si>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</si>
  <si>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</si>
  <si>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</si>
  <si>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</si>
  <si>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</si>
  <si>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</si>
  <si>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</si>
  <si>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</si>
  <si>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</si>
  <si>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</si>
  <si>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</si>
  <si>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</si>
  <si>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</si>
  <si>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</si>
  <si>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</si>
  <si>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</si>
  <si>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</si>
  <si>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</si>
  <si>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</si>
  <si>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</si>
  <si>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</si>
  <si>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</si>
  <si>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</si>
  <si>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</si>
  <si>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</si>
  <si>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</si>
  <si>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</si>
  <si>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</si>
  <si>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</si>
  <si>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</si>
  <si>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</si>
  <si>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</si>
  <si>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</si>
  <si>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</si>
  <si>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</si>
  <si>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</si>
  <si>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</si>
  <si>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</si>
  <si>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</si>
  <si>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</si>
  <si>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</si>
  <si>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</si>
  <si>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</si>
  <si>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</si>
  <si>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</si>
  <si>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</si>
  <si>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</si>
  <si>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</si>
  <si>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</si>
  <si>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</si>
  <si>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</si>
  <si>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</si>
  <si>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</si>
  <si>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</si>
  <si>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</si>
  <si>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</si>
  <si>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</si>
  <si>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</si>
  <si>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</si>
  <si>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</si>
  <si>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</si>
  <si>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</si>
  <si>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</si>
  <si>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</si>
  <si>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</si>
  <si>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</si>
  <si>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</si>
  <si>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</si>
  <si>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</si>
  <si>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</si>
  <si>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</si>
  <si>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</si>
  <si>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</si>
  <si>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</si>
  <si>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</si>
  <si>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</si>
  <si>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</si>
  <si>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</si>
  <si>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</si>
  <si>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</si>
  <si>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</si>
  <si>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</si>
  <si>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</si>
  <si>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</si>
  <si>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</si>
  <si>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</si>
  <si>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</si>
  <si>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</si>
  <si>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</si>
  <si>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</si>
  <si>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</si>
  <si>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</si>
  <si>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</si>
  <si>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</si>
  <si>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</si>
  <si>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</si>
  <si>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</si>
  <si>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</si>
  <si>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</si>
  <si>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</si>
  <si>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</si>
  <si>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</si>
  <si>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</si>
  <si>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</si>
  <si>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</si>
  <si>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</si>
  <si>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</si>
  <si>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</si>
  <si>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</si>
  <si>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</si>
  <si>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</si>
  <si>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</si>
  <si>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</si>
  <si>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</si>
  <si>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</si>
  <si>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</si>
  <si>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</si>
  <si>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</si>
  <si>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</si>
  <si>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</si>
  <si>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</si>
  <si>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</si>
  <si>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</si>
  <si>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</si>
  <si>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</si>
  <si>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</si>
  <si>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</si>
  <si>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</si>
  <si>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</si>
  <si>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</si>
  <si>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</si>
  <si>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</si>
  <si>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</si>
  <si>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</si>
  <si>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</si>
  <si>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</si>
  <si>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</si>
  <si>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</si>
  <si>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</si>
  <si>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</si>
  <si>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</si>
  <si>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</si>
  <si>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</si>
  <si>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</si>
  <si>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</si>
  <si>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</si>
  <si>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</si>
  <si>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</si>
  <si>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</si>
  <si>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</si>
  <si>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</si>
  <si>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</si>
  <si>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</si>
  <si>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</si>
  <si>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</si>
  <si>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</si>
  <si>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</si>
  <si>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</si>
  <si>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</si>
  <si>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</si>
  <si>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</si>
  <si>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</si>
  <si>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</si>
  <si>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</si>
  <si>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</si>
  <si>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</si>
  <si>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</si>
  <si>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</si>
  <si>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</si>
  <si>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</si>
  <si>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</si>
  <si>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</si>
  <si>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</si>
  <si>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</si>
  <si>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</si>
  <si>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</si>
  <si>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</si>
  <si>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</si>
  <si>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</si>
  <si>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</si>
  <si>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</si>
  <si>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</si>
  <si>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</si>
  <si>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</si>
  <si>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</si>
  <si>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</si>
  <si>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</si>
  <si>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</si>
  <si>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</si>
  <si>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</si>
  <si>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</si>
  <si>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</si>
  <si>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</si>
  <si>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</si>
  <si>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</si>
  <si>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</si>
  <si>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</si>
  <si>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</si>
  <si>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</si>
  <si>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</si>
  <si>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</si>
  <si>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</si>
  <si>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</si>
  <si>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</si>
  <si>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</si>
  <si>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</si>
  <si>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</si>
  <si>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</si>
  <si>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</si>
  <si>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</si>
  <si>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</si>
  <si>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</si>
  <si>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</si>
  <si>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</si>
  <si>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</si>
  <si>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</si>
  <si>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</si>
  <si>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</si>
  <si>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</si>
  <si>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</si>
  <si>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</si>
  <si>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</si>
  <si>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</si>
  <si>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</si>
  <si>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</si>
  <si>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</si>
  <si>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</si>
  <si>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</si>
  <si>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</si>
  <si>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</si>
  <si>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</si>
  <si>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</si>
  <si>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</si>
  <si>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</si>
  <si>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</si>
  <si>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</si>
  <si>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</si>
  <si>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</si>
  <si>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</si>
  <si>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</si>
  <si>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</si>
  <si>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</si>
  <si>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</si>
  <si>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</si>
  <si>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</si>
  <si>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</si>
  <si>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</si>
  <si>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</si>
  <si>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</si>
  <si>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</si>
  <si>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</si>
  <si>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</si>
  <si>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</si>
  <si>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</si>
  <si>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</si>
  <si>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</si>
  <si>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</si>
  <si>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</si>
  <si>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</si>
  <si>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</si>
  <si>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</si>
  <si>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</si>
  <si>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</si>
  <si>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</si>
  <si>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</si>
  <si>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</si>
  <si>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</si>
  <si>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</si>
  <si>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</si>
  <si>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</si>
  <si>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</si>
  <si>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</si>
  <si>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</si>
  <si>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</si>
  <si>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</si>
  <si>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</si>
  <si>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</si>
  <si>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</si>
  <si>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</si>
  <si>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</si>
  <si>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</si>
  <si>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</si>
  <si>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</si>
  <si>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</si>
  <si>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</si>
  <si>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</si>
  <si>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</si>
  <si>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</si>
  <si>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</si>
  <si>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</si>
  <si>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</si>
  <si>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</si>
  <si>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</si>
  <si>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</si>
  <si>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</si>
  <si>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</si>
  <si>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</si>
  <si>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</si>
  <si>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</si>
  <si>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</si>
  <si>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</si>
  <si>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</si>
  <si>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</si>
  <si>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</si>
  <si>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</si>
  <si>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</si>
  <si>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</si>
  <si>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</si>
  <si>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</si>
  <si>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</si>
  <si>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</si>
  <si>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</si>
  <si>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</si>
  <si>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</si>
  <si>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</si>
  <si>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</si>
  <si>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</si>
  <si>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</si>
  <si>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</si>
  <si>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</si>
  <si>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</si>
  <si>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</si>
  <si>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</si>
  <si>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</si>
  <si>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</si>
  <si>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</si>
  <si>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</si>
  <si>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</si>
  <si>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</si>
  <si>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</si>
  <si>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</si>
  <si>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</si>
  <si>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</si>
  <si>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</si>
  <si>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</si>
  <si>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</si>
  <si>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</si>
  <si>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</si>
  <si>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</si>
  <si>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</si>
  <si>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</si>
  <si>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</si>
  <si>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</si>
  <si>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</si>
  <si>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</si>
  <si>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</si>
  <si>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</si>
  <si>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</si>
  <si>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</si>
  <si>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</si>
  <si>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</si>
  <si>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</si>
  <si>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</si>
  <si>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</si>
  <si>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</si>
  <si>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</si>
  <si>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</si>
  <si>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</si>
  <si>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</si>
  <si>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</si>
  <si>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</si>
  <si>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</si>
  <si>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</si>
  <si>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</si>
  <si>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</si>
  <si>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</si>
  <si>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</si>
  <si>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</si>
  <si>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</si>
  <si>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</si>
  <si>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</si>
  <si>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</si>
  <si>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</si>
  <si>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</si>
  <si>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</si>
  <si>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</si>
  <si>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</si>
  <si>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</si>
  <si>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</si>
  <si>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</si>
  <si>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</si>
  <si>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</si>
  <si>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</si>
  <si>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</si>
  <si>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</si>
  <si>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</si>
  <si>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</si>
  <si>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</si>
  <si>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</si>
  <si>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</si>
  <si>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</si>
  <si>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</si>
  <si>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</si>
  <si>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</si>
  <si>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</si>
  <si>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</si>
  <si>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</si>
  <si>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</si>
  <si>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</si>
  <si>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</si>
  <si>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</si>
  <si>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</si>
  <si>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</si>
  <si>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</si>
  <si>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</si>
  <si>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</si>
  <si>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</si>
  <si>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</si>
  <si>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</si>
  <si>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</si>
  <si>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</si>
  <si>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</si>
  <si>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</si>
  <si>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</si>
  <si>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</si>
  <si>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</si>
  <si>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</si>
  <si>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</si>
  <si>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</si>
  <si>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</si>
  <si>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</si>
  <si>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</si>
  <si>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</si>
  <si>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</si>
  <si>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</si>
  <si>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</si>
  <si>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</si>
  <si>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</si>
  <si>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</si>
  <si>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</si>
  <si>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</si>
  <si>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</si>
  <si>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</si>
  <si>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</si>
  <si>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</si>
  <si>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</si>
  <si>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</si>
  <si>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</si>
  <si>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</si>
  <si>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</si>
  <si>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</si>
  <si>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</si>
  <si>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</si>
  <si>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</si>
  <si>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</si>
  <si>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</si>
  <si>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</si>
  <si>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</si>
  <si>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</si>
  <si>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</si>
  <si>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</si>
  <si>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</si>
  <si>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</si>
  <si>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</si>
  <si>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</si>
  <si>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</si>
  <si>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</si>
  <si>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</si>
  <si>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</si>
  <si>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</si>
  <si>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</si>
  <si>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</si>
  <si>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</si>
  <si>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</si>
  <si>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</si>
  <si>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</si>
  <si>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</si>
  <si>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</si>
  <si>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</si>
  <si>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</si>
  <si>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</si>
  <si>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</si>
  <si>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</si>
  <si>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</si>
  <si>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</si>
  <si>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</si>
  <si>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</si>
  <si>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</si>
  <si>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</si>
  <si>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</si>
  <si>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</si>
  <si>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</si>
  <si>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</si>
  <si>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</si>
  <si>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</si>
  <si>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</si>
  <si>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</si>
  <si>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</si>
  <si>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</si>
  <si>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</si>
  <si>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</si>
  <si>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</si>
  <si>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</si>
  <si>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</si>
  <si>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</si>
  <si>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</si>
  <si>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</si>
  <si>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</si>
  <si>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</si>
  <si>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</si>
  <si>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</si>
  <si>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</si>
  <si>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</si>
  <si>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</si>
  <si>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</si>
  <si>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</si>
  <si>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</si>
  <si>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</si>
  <si>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</si>
  <si>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</si>
  <si>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</si>
  <si>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</si>
  <si>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</si>
  <si>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</si>
  <si>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</si>
  <si>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</si>
  <si>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</si>
  <si>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</si>
  <si>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</si>
  <si>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</si>
  <si>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</si>
  <si>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</si>
  <si>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</si>
  <si>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</si>
  <si>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</si>
  <si>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</si>
  <si>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</si>
  <si>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</si>
  <si>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</si>
  <si>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</si>
  <si>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</si>
  <si>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</si>
  <si>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</si>
  <si>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</si>
  <si>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</si>
  <si>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</si>
  <si>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</si>
  <si>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</si>
  <si>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</si>
  <si>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</si>
  <si>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</si>
  <si>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</si>
  <si>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</si>
  <si>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</si>
  <si>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</si>
  <si>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</si>
  <si>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</si>
  <si>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</si>
  <si>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</si>
  <si>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</si>
  <si>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</si>
  <si>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</si>
  <si>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</si>
  <si>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</si>
  <si>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</si>
  <si>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</si>
  <si>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</si>
  <si>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</si>
  <si>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</si>
  <si>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</si>
  <si>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</si>
  <si>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</si>
  <si>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</si>
  <si>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</si>
  <si>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</si>
  <si>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</si>
  <si>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</si>
  <si>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</si>
  <si>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</si>
  <si>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</si>
  <si>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</si>
  <si>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</si>
  <si>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</si>
  <si>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</si>
  <si>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</si>
  <si>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</si>
  <si>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</si>
  <si>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</si>
  <si>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</si>
  <si>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</si>
  <si>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</si>
  <si>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</si>
  <si>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</si>
  <si>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</si>
  <si>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</si>
  <si>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</si>
  <si>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</si>
  <si>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</si>
  <si>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</si>
  <si>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</si>
  <si>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</si>
  <si>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</si>
  <si>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</si>
  <si>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</si>
  <si>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</si>
  <si>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</si>
  <si>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</si>
  <si>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</si>
  <si>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</si>
  <si>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</si>
  <si>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</si>
  <si>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</si>
  <si>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</si>
  <si>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</si>
  <si>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</si>
  <si>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</si>
  <si>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</si>
  <si>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</si>
  <si>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</si>
  <si>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</si>
  <si>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</si>
  <si>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</si>
  <si>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</si>
  <si>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</si>
  <si>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</si>
  <si>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</si>
  <si>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</si>
  <si>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</si>
  <si>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</si>
  <si>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</si>
  <si>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</si>
  <si>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</si>
  <si>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</si>
  <si>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</si>
  <si>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</si>
  <si>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</si>
  <si>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</si>
  <si>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</si>
  <si>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</si>
  <si>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</si>
  <si>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</si>
  <si>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</si>
  <si>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</si>
  <si>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</si>
  <si>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</si>
  <si>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</si>
  <si>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</si>
  <si>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</si>
  <si>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</si>
  <si>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</si>
  <si>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</si>
  <si>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</si>
  <si>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</si>
  <si>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</si>
  <si>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</si>
  <si>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</si>
  <si>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</si>
  <si>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</si>
  <si>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</si>
  <si>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</si>
  <si>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</si>
  <si>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</si>
  <si>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</si>
  <si>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</si>
  <si>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</si>
  <si>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</si>
  <si>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</si>
  <si>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</si>
  <si>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</si>
  <si>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</si>
  <si>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</si>
  <si>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</si>
  <si>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</si>
  <si>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</si>
  <si>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</si>
  <si>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</si>
  <si>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</si>
  <si>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</si>
  <si>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</si>
  <si>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</si>
  <si>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</si>
  <si>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</si>
  <si>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</si>
  <si>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</si>
  <si>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</si>
  <si>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</si>
  <si>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</si>
  <si>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</si>
  <si>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</si>
  <si>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</si>
  <si>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</si>
  <si>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</si>
  <si>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</si>
  <si>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</si>
  <si>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</si>
  <si>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</si>
  <si>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</si>
  <si>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</si>
  <si>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</si>
  <si>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</si>
  <si>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</si>
  <si>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</si>
  <si>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</si>
  <si>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</si>
  <si>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</si>
  <si>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</si>
  <si>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</si>
  <si>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</si>
  <si>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</si>
  <si>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</si>
  <si>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</si>
  <si>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</si>
  <si>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</si>
  <si>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</si>
  <si>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</si>
  <si>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</si>
  <si>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</si>
  <si>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</si>
  <si>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</si>
  <si>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</si>
  <si>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</si>
  <si>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</si>
  <si>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</si>
  <si>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</si>
  <si>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</si>
  <si>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</si>
  <si>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</si>
  <si>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</si>
  <si>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</si>
  <si>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</si>
  <si>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</si>
  <si>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</si>
  <si>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</si>
  <si>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</si>
  <si>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</si>
  <si>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</si>
  <si>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</si>
  <si>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</si>
  <si>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</si>
  <si>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</si>
  <si>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</si>
  <si>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</si>
  <si>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</si>
  <si>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</si>
  <si>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</si>
  <si>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</si>
  <si>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</si>
  <si>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</si>
  <si>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</si>
  <si>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</si>
  <si>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</si>
  <si>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</si>
  <si>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</si>
  <si>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</si>
  <si>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</si>
  <si>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</si>
  <si>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</si>
  <si>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</si>
  <si>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</si>
  <si>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</si>
  <si>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</si>
  <si>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</si>
  <si>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</si>
  <si>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</si>
  <si>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</si>
  <si>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</si>
  <si>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</si>
  <si>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</si>
  <si>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</si>
  <si>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</si>
  <si>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</si>
  <si>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</si>
  <si>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</si>
  <si>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</si>
  <si>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</si>
  <si>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</si>
  <si>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</si>
  <si>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</si>
  <si>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</si>
  <si>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</si>
  <si>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</si>
  <si>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</si>
  <si>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</si>
  <si>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</si>
  <si>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</si>
  <si>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</si>
  <si>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</si>
  <si>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</si>
  <si>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</si>
  <si>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</si>
  <si>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</si>
  <si>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</si>
  <si>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</si>
  <si>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</si>
  <si>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</si>
  <si>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</si>
  <si>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</si>
  <si>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</si>
  <si>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</si>
  <si>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</si>
  <si>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</si>
  <si>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</si>
  <si>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</si>
  <si>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</si>
  <si>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</si>
  <si>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</si>
  <si>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</si>
  <si>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</si>
  <si>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</si>
  <si>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</si>
  <si>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</si>
  <si>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</si>
  <si>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</si>
  <si>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</si>
  <si>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</si>
  <si>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</si>
  <si>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</si>
  <si>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</si>
  <si>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</si>
  <si>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</si>
  <si>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</si>
  <si>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</si>
  <si>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</si>
  <si>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</si>
  <si>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</si>
  <si>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</si>
  <si>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</si>
  <si>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</si>
  <si>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</si>
  <si>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</si>
  <si>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</si>
  <si>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</si>
  <si>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</si>
  <si>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</si>
  <si>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</si>
  <si>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</si>
  <si>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</si>
  <si>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</si>
  <si>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</si>
  <si>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</si>
  <si>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</si>
  <si>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</si>
  <si>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</si>
  <si>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</si>
  <si>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</si>
  <si>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</si>
  <si>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</si>
  <si>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</si>
  <si>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</si>
  <si>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</si>
  <si>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</si>
  <si>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</si>
  <si>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</si>
  <si>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</si>
  <si>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</si>
  <si>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</si>
  <si>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</si>
  <si>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</si>
  <si>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</si>
  <si>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</si>
  <si>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</si>
  <si>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</si>
  <si>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</si>
  <si>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</si>
  <si>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</si>
  <si>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</si>
  <si>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</si>
  <si>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</si>
  <si>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</si>
  <si>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</si>
  <si>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</si>
  <si>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</si>
  <si>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</si>
  <si>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</si>
  <si>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</si>
  <si>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</si>
  <si>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</si>
  <si>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</si>
  <si>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</si>
  <si>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</si>
  <si>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</si>
  <si>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</si>
  <si>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</si>
  <si>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</si>
  <si>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</si>
  <si>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</si>
  <si>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</si>
  <si>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</si>
  <si>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</si>
  <si>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</si>
  <si>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</si>
  <si>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</si>
  <si>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</si>
  <si>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</si>
  <si>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</si>
  <si>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</si>
  <si>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</si>
  <si>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</si>
  <si>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</si>
  <si>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</si>
  <si>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</si>
  <si>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</si>
  <si>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</si>
  <si>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</si>
  <si>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</si>
  <si>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</si>
  <si>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</si>
  <si>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</si>
  <si>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</si>
  <si>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</si>
  <si>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</si>
  <si>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</si>
  <si>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</si>
  <si>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</si>
  <si>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</si>
  <si>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</si>
  <si>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</si>
  <si>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</si>
  <si>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</si>
  <si>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</si>
  <si>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</si>
  <si>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</si>
  <si>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</si>
  <si>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</si>
  <si>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</si>
  <si>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</si>
  <si>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</si>
  <si>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</si>
  <si>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</si>
  <si>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</si>
  <si>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</si>
  <si>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</si>
  <si>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</si>
  <si>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</si>
  <si>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</si>
  <si>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</si>
  <si>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</si>
  <si>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</si>
  <si>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</si>
  <si>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</si>
  <si>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</si>
  <si>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</si>
  <si>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</si>
  <si>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</si>
  <si>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</si>
  <si>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</si>
  <si>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</si>
  <si>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</si>
  <si>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</si>
  <si>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</si>
  <si>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</si>
  <si>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</si>
  <si>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</si>
  <si>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</si>
  <si>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</si>
  <si>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</si>
  <si>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</si>
  <si>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</si>
  <si>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</si>
  <si>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</si>
  <si>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</si>
  <si>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</si>
  <si>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</si>
  <si>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</si>
  <si>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</si>
  <si>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</si>
  <si>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</si>
  <si>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</si>
  <si>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</si>
  <si>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</si>
  <si>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</si>
  <si>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</si>
  <si>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</si>
  <si>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</si>
  <si>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</si>
  <si>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</si>
  <si>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</si>
  <si>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</si>
  <si>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</si>
  <si>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</si>
  <si>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</si>
  <si>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</si>
  <si>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</si>
  <si>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</si>
  <si>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</si>
  <si>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</si>
  <si>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</si>
  <si>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</si>
  <si>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</si>
  <si>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</si>
  <si>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</si>
  <si>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</si>
  <si>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</si>
  <si>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</si>
  <si>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</si>
  <si>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</si>
  <si>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</si>
  <si>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</si>
  <si>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</si>
  <si>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</si>
  <si>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</si>
  <si>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</si>
  <si>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</si>
  <si>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</si>
  <si>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</si>
  <si>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</si>
  <si>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</si>
  <si>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</si>
  <si>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</si>
  <si>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</si>
  <si>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</si>
  <si>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</si>
  <si>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</si>
  <si>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</si>
  <si>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</si>
  <si>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</si>
  <si>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</si>
  <si>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</si>
  <si>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</si>
  <si>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</si>
  <si>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</si>
  <si>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</si>
  <si>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</si>
  <si>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</si>
  <si>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</si>
  <si>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</si>
  <si>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</si>
  <si>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</si>
  <si>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</si>
  <si>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</si>
  <si>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</si>
  <si>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</si>
  <si>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</si>
  <si>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</si>
  <si>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</si>
  <si>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</si>
  <si>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</si>
  <si>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</si>
  <si>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</si>
  <si>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</si>
  <si>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</si>
  <si>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</si>
  <si>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</si>
  <si>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</si>
  <si>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</si>
  <si>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</si>
  <si>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</si>
  <si>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</si>
  <si>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</si>
  <si>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</si>
  <si>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</si>
  <si>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</si>
  <si>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</si>
  <si>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</si>
  <si>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</si>
  <si>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</si>
  <si>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</si>
  <si>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</si>
  <si>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</si>
  <si>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</si>
  <si>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</si>
  <si>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</si>
  <si>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</si>
  <si>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</si>
  <si>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</si>
  <si>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</si>
  <si>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</si>
  <si>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</si>
  <si>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</si>
  <si>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</si>
  <si>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</si>
  <si>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</si>
  <si>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</si>
  <si>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</si>
  <si>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</si>
  <si>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</si>
  <si>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</si>
  <si>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</si>
  <si>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</si>
  <si>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</si>
  <si>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</si>
  <si>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</si>
  <si>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</si>
  <si>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</si>
  <si>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</si>
  <si>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</si>
  <si>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</si>
  <si>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</si>
  <si>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</si>
  <si>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</si>
  <si>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</si>
  <si>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</si>
  <si>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</si>
  <si>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</si>
  <si>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</si>
  <si>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</si>
  <si>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</si>
  <si>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</si>
  <si>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</si>
  <si>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</si>
  <si>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</si>
  <si>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</si>
  <si>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</si>
  <si>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</si>
  <si>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</si>
  <si>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</si>
  <si>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</si>
  <si>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</si>
  <si>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</si>
  <si>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</si>
  <si>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</si>
  <si>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</si>
  <si>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</si>
  <si>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</si>
  <si>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</si>
  <si>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</si>
  <si>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</si>
  <si>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</si>
  <si>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</si>
  <si>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</si>
  <si>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</si>
  <si>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</si>
  <si>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</si>
  <si>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</si>
  <si>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</si>
  <si>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</si>
  <si>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</si>
  <si>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</si>
  <si>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</si>
  <si>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</si>
  <si>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</si>
  <si>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</si>
  <si>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</si>
  <si>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</si>
  <si>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</si>
  <si>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</si>
  <si>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</si>
  <si>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</si>
  <si>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</si>
  <si>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</si>
  <si>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</si>
  <si>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</si>
  <si>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</si>
  <si>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</si>
  <si>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</si>
  <si>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</si>
  <si>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</si>
  <si>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</si>
  <si>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</si>
  <si>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</si>
  <si>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</si>
  <si>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</si>
  <si>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</si>
  <si>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</si>
  <si>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</si>
  <si>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</si>
  <si>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</si>
  <si>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</si>
  <si>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</si>
  <si>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</si>
  <si>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</si>
  <si>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</si>
  <si>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</si>
  <si>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</si>
  <si>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</si>
  <si>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</si>
  <si>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</si>
  <si>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</si>
  <si>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</si>
  <si>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</si>
  <si>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</si>
  <si>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</si>
  <si>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</si>
  <si>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</si>
  <si>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</si>
  <si>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</si>
  <si>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</si>
  <si>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</si>
  <si>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</si>
  <si>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</si>
  <si>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</si>
  <si>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</si>
  <si>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</si>
  <si>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</si>
  <si>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</si>
  <si>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</si>
  <si>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</si>
  <si>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</si>
  <si>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</si>
  <si>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</si>
  <si>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</si>
  <si>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</si>
  <si>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</si>
  <si>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</si>
  <si>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</si>
  <si>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</si>
  <si>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</si>
  <si>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</si>
  <si>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</si>
  <si>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</si>
  <si>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</si>
  <si>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</si>
  <si>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</si>
  <si>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</si>
  <si>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</si>
  <si>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</si>
  <si>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</si>
  <si>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</si>
  <si>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</si>
  <si>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</si>
  <si>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</si>
  <si>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</si>
  <si>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</si>
  <si>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</si>
  <si>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</si>
  <si>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</si>
  <si>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</si>
  <si>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</si>
  <si>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</si>
  <si>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</si>
  <si>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</si>
  <si>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</si>
  <si>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</si>
  <si>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</si>
  <si>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</si>
  <si>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</si>
  <si>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</si>
  <si>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</si>
  <si>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</si>
  <si>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</si>
  <si>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</si>
  <si>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</si>
  <si>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</si>
  <si>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</si>
  <si>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</si>
  <si>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</si>
  <si>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</si>
  <si>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</si>
  <si>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</si>
  <si>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</si>
  <si>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</si>
  <si>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</si>
  <si>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</si>
  <si>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</si>
  <si>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</si>
  <si>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</si>
  <si>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</si>
  <si>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</si>
  <si>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</si>
  <si>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</si>
  <si>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</si>
  <si>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</si>
  <si>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</si>
  <si>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</si>
  <si>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</si>
  <si>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</si>
  <si>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</si>
  <si>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</si>
  <si>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</si>
  <si>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</si>
  <si>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</si>
  <si>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</si>
  <si>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</si>
  <si>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</si>
  <si>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</si>
  <si>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</si>
  <si>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</si>
  <si>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</si>
  <si>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</si>
  <si>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</si>
  <si>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</si>
  <si>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</si>
  <si>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</si>
  <si>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</si>
  <si>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</si>
  <si>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</si>
  <si>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</si>
  <si>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</si>
  <si>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</si>
  <si>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</si>
  <si>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</si>
  <si>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</si>
  <si>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</si>
  <si>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</si>
  <si>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</si>
  <si>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</si>
  <si>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</si>
  <si>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</si>
  <si>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</si>
  <si>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</si>
  <si>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</si>
  <si>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</si>
  <si>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</si>
  <si>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</si>
  <si>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</si>
  <si>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</si>
  <si>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</si>
  <si>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</si>
  <si>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</si>
  <si>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</si>
  <si>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</si>
  <si>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</si>
  <si>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</si>
  <si>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</si>
  <si>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</si>
  <si>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</si>
  <si>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</si>
  <si>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</si>
  <si>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</si>
  <si>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</si>
  <si>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</si>
  <si>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</si>
  <si>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</si>
  <si>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</si>
  <si>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</si>
  <si>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</si>
  <si>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</si>
  <si>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</si>
  <si>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</si>
  <si>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</si>
  <si>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</si>
  <si>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</si>
  <si>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</si>
  <si>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</si>
  <si>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</si>
  <si>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</si>
  <si>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</si>
  <si>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</si>
  <si>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</si>
  <si>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</si>
  <si>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</si>
  <si>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</si>
  <si>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</si>
  <si>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</si>
  <si>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</si>
  <si>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</si>
  <si>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</si>
  <si>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</si>
  <si>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</si>
  <si>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</si>
  <si>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</si>
  <si>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</si>
  <si>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</si>
  <si>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</si>
  <si>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</si>
  <si>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</si>
  <si>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</si>
  <si>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</si>
  <si>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</si>
  <si>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</si>
  <si>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</si>
  <si>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</si>
  <si>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</si>
  <si>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</si>
  <si>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</si>
  <si>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</si>
  <si>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</si>
  <si>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</si>
  <si>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</si>
  <si>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</si>
  <si>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</si>
  <si>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</si>
  <si>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</si>
  <si>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</si>
  <si>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</si>
  <si>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</si>
  <si>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</si>
  <si>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</si>
  <si>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</si>
  <si>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</si>
  <si>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</si>
  <si>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</si>
  <si>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</si>
  <si>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</si>
  <si>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</si>
  <si>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</si>
  <si>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</si>
  <si>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</si>
  <si>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</si>
  <si>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</si>
  <si>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</si>
  <si>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</si>
  <si>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</si>
  <si>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</si>
  <si>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</si>
  <si>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</si>
  <si>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</si>
  <si>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</si>
  <si>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</si>
  <si>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</si>
  <si>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</si>
  <si>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</si>
  <si>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</si>
  <si>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</si>
  <si>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</si>
  <si>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</si>
  <si>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</si>
  <si>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</si>
  <si>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</si>
  <si>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</si>
  <si>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</si>
  <si>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</si>
  <si>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</si>
  <si>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</si>
  <si>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</si>
  <si>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</si>
  <si>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</si>
  <si>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</si>
  <si>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</si>
  <si>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</si>
  <si>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</si>
  <si>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</si>
  <si>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</si>
  <si>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</si>
  <si>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</si>
  <si>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</si>
  <si>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</si>
  <si>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</si>
  <si>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</si>
  <si>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</si>
  <si>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</si>
  <si>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</si>
  <si>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</si>
  <si>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</si>
  <si>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</si>
  <si>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</si>
  <si>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</si>
  <si>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</si>
  <si>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</si>
  <si>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</si>
  <si>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</si>
  <si>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</si>
  <si>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</si>
  <si>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</si>
  <si>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</si>
  <si>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</si>
  <si>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</si>
  <si>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</si>
  <si>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</si>
  <si>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</si>
  <si>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</si>
  <si>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</si>
  <si>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</si>
  <si>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</si>
  <si>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</si>
  <si>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</si>
  <si>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</si>
  <si>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</si>
  <si>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</si>
  <si>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</si>
  <si>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</si>
  <si>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</si>
  <si>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</si>
  <si>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</si>
  <si>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</si>
  <si>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</si>
  <si>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</si>
  <si>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</si>
  <si>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</si>
  <si>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</si>
  <si>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</si>
  <si>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</si>
  <si>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</si>
  <si>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</si>
  <si>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</si>
  <si>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</si>
  <si>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</si>
  <si>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</si>
  <si>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</si>
  <si>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</si>
  <si>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</si>
  <si>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</si>
  <si>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</si>
  <si>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</si>
  <si>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</si>
  <si>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</si>
  <si>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</si>
  <si>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</si>
  <si>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</si>
  <si>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</si>
  <si>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</si>
  <si>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</si>
  <si>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</si>
  <si>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</si>
  <si>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</si>
  <si>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</si>
  <si>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</si>
  <si>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</si>
  <si>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</si>
  <si>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</si>
  <si>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</si>
  <si>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</si>
  <si>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</si>
  <si>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</si>
  <si>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</si>
  <si>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</si>
  <si>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</si>
  <si>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</si>
  <si>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</si>
  <si>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</si>
  <si>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</si>
  <si>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</si>
  <si>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</si>
  <si>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</si>
  <si>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</si>
  <si>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</si>
  <si>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</si>
  <si>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</si>
  <si>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</si>
  <si>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</si>
  <si>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</si>
  <si>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</si>
  <si>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</si>
  <si>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</si>
  <si>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</si>
  <si>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</si>
  <si>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</si>
  <si>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</si>
  <si>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</si>
  <si>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</si>
  <si>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</si>
  <si>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</si>
  <si>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</si>
  <si>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</si>
  <si>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</si>
  <si>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</si>
  <si>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</si>
  <si>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</si>
  <si>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</si>
  <si>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</si>
  <si>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</si>
  <si>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</si>
  <si>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</si>
  <si>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</si>
  <si>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</si>
  <si>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</si>
  <si>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</si>
  <si>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</si>
  <si>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</si>
  <si>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</si>
  <si>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</si>
  <si>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</si>
  <si>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</si>
  <si>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</si>
  <si>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</si>
  <si>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</si>
  <si>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</si>
  <si>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</si>
  <si>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</si>
  <si>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</si>
  <si>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</si>
  <si>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</si>
  <si>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</si>
  <si>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</si>
  <si>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</si>
  <si>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</si>
  <si>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</si>
  <si>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</si>
  <si>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</si>
  <si>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</si>
  <si>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</si>
  <si>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</si>
  <si>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</si>
  <si>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</si>
  <si>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</si>
  <si>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</si>
  <si>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</si>
  <si>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</si>
  <si>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</si>
  <si>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</si>
  <si>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</si>
  <si>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</si>
  <si>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</si>
  <si>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</si>
  <si>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</si>
  <si>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</si>
  <si>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</si>
  <si>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</si>
  <si>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</si>
  <si>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</si>
  <si>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</si>
  <si>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</si>
  <si>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</si>
  <si>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</si>
  <si>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</si>
  <si>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</si>
  <si>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</si>
  <si>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</si>
  <si>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</si>
  <si>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</si>
  <si>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</si>
  <si>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</si>
  <si>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</si>
  <si>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</si>
  <si>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</si>
  <si>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</si>
  <si>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</si>
  <si>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</si>
  <si>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</si>
  <si>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</si>
  <si>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</si>
  <si>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</si>
  <si>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</si>
  <si>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</si>
  <si>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</si>
  <si>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</si>
  <si>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</si>
  <si>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</si>
  <si>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</si>
  <si>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</si>
  <si>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</si>
  <si>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</si>
  <si>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</si>
  <si>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</si>
  <si>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</si>
  <si>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</si>
  <si>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</si>
  <si>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</si>
  <si>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</si>
  <si>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</si>
  <si>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</si>
  <si>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</si>
  <si>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</si>
  <si>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</si>
  <si>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</si>
  <si>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</si>
  <si>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</si>
  <si>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</si>
  <si>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</si>
  <si>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</si>
  <si>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</si>
  <si>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</si>
  <si>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</si>
  <si>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</si>
  <si>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</si>
  <si>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</si>
  <si>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</si>
  <si>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</si>
  <si>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</si>
  <si>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</si>
  <si>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</si>
  <si>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</si>
  <si>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</si>
  <si>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</si>
  <si>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</si>
  <si>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</si>
  <si>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</si>
  <si>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</si>
  <si>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</si>
  <si>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</si>
  <si>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</si>
  <si>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</si>
  <si>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</si>
  <si>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</si>
  <si>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</si>
  <si>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</si>
  <si>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</si>
  <si>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</si>
  <si>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</si>
  <si>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</si>
  <si>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</si>
  <si>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</si>
  <si>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</si>
  <si>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</si>
  <si>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</si>
  <si>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</si>
  <si>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</si>
  <si>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</si>
  <si>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</si>
  <si>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</si>
  <si>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</si>
  <si>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</si>
  <si>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</si>
  <si>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</si>
  <si>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</si>
  <si>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</si>
  <si>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</si>
  <si>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</si>
  <si>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</si>
  <si>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</si>
  <si>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</si>
  <si>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</si>
  <si>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</si>
  <si>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</si>
  <si>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</si>
  <si>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</si>
  <si>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</si>
  <si>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</si>
  <si>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</si>
  <si>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</si>
  <si>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</si>
  <si>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</si>
  <si>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</si>
  <si>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</si>
  <si>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</si>
  <si>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</si>
  <si>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</si>
  <si>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</si>
  <si>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</si>
  <si>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</si>
  <si>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</si>
  <si>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</si>
  <si>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</si>
  <si>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</si>
  <si>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</si>
  <si>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</si>
  <si>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</si>
  <si>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</si>
  <si>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</si>
  <si>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</si>
  <si>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</si>
  <si>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</si>
  <si>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</si>
  <si>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</si>
  <si>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</si>
  <si>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</si>
  <si>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</si>
  <si>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</si>
  <si>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</si>
  <si>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</si>
  <si>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</si>
  <si>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</si>
  <si>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</si>
  <si>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</si>
  <si>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</si>
  <si>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</si>
  <si>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</si>
  <si>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</si>
  <si>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</si>
  <si>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</si>
  <si>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</si>
  <si>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</si>
  <si>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</si>
  <si>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</si>
  <si>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</si>
  <si>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</si>
  <si>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</si>
  <si>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</si>
  <si>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</si>
  <si>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</si>
  <si>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</si>
  <si>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</si>
  <si>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</si>
  <si>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</si>
  <si>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</si>
  <si>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</si>
  <si>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</si>
  <si>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</si>
  <si>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</si>
  <si>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</si>
  <si>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</si>
  <si>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</si>
  <si>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</si>
  <si>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</si>
  <si>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</si>
  <si>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</si>
  <si>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</si>
  <si>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</si>
  <si>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</si>
  <si>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</si>
  <si>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</si>
  <si>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</si>
  <si>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</si>
  <si>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</si>
  <si>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</si>
  <si>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</si>
  <si>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</si>
  <si>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</si>
  <si>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</si>
  <si>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</si>
  <si>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</si>
  <si>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</si>
  <si>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</si>
  <si>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</si>
  <si>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</si>
  <si>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</si>
  <si>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</si>
  <si>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</si>
  <si>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</si>
  <si>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</si>
  <si>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</si>
  <si>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</si>
  <si>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</si>
  <si>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</si>
  <si>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</si>
  <si>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</si>
  <si>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</si>
  <si>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</si>
  <si>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</si>
  <si>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</si>
  <si>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</si>
  <si>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</si>
  <si>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</si>
  <si>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</si>
  <si>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</si>
  <si>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</si>
  <si>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</si>
  <si>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</si>
  <si>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</si>
  <si>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</si>
  <si>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</si>
  <si>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</si>
  <si>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</si>
  <si>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</si>
  <si>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</si>
  <si>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</si>
  <si>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</si>
  <si>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</si>
  <si>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</si>
  <si>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</si>
  <si>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</si>
  <si>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</si>
  <si>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</si>
  <si>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</si>
  <si>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</si>
  <si>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</si>
  <si>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</si>
  <si>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</si>
  <si>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</si>
  <si>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</si>
  <si>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</si>
  <si>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</si>
  <si>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</si>
  <si>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</si>
  <si>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</si>
  <si>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</si>
  <si>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</si>
  <si>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</si>
  <si>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</si>
  <si>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</si>
  <si>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</si>
  <si>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</si>
  <si>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</si>
  <si>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</si>
  <si>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</si>
  <si>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</si>
  <si>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</si>
  <si>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</si>
  <si>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</si>
  <si>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</si>
  <si>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</si>
  <si>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</si>
  <si>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</si>
  <si>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</si>
  <si>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</si>
  <si>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</si>
  <si>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</si>
  <si>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</si>
  <si>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</si>
  <si>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</si>
  <si>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</si>
  <si>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</si>
  <si>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</si>
  <si>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</si>
  <si>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</si>
  <si>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</si>
  <si>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</si>
  <si>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</si>
  <si>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</si>
  <si>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</si>
  <si>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</si>
  <si>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</si>
  <si>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</si>
  <si>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</si>
  <si>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</si>
  <si>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</si>
  <si>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</si>
  <si>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</si>
  <si>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</si>
  <si>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</si>
  <si>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</si>
  <si>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</si>
  <si>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</si>
  <si>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</si>
  <si>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</si>
  <si>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</si>
  <si>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</si>
  <si>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</si>
  <si>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</si>
  <si>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</si>
  <si>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</si>
  <si>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</si>
  <si>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</si>
  <si>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</si>
  <si>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</si>
  <si>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</si>
  <si>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</si>
  <si>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</si>
  <si>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</si>
  <si>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</si>
  <si>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</si>
  <si>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</si>
  <si>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</si>
  <si>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</si>
  <si>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</si>
  <si>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</si>
  <si>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</si>
  <si>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</si>
  <si>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</si>
  <si>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</si>
  <si>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</si>
  <si>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</si>
  <si>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</si>
  <si>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</si>
  <si>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</si>
  <si>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</si>
  <si>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</si>
  <si>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</si>
  <si>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</si>
  <si>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</si>
  <si>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</si>
  <si>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</si>
  <si>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</si>
  <si>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</si>
  <si>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</si>
  <si>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</si>
  <si>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</si>
  <si>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</si>
  <si>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</si>
  <si>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</si>
  <si>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</si>
  <si>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</si>
  <si>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</si>
  <si>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</si>
  <si>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</si>
  <si>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</si>
  <si>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</si>
  <si>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</si>
  <si>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</si>
  <si>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</si>
  <si>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</si>
  <si>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</si>
  <si>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</si>
  <si>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</si>
  <si>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</si>
  <si>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</si>
  <si>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</si>
  <si>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</si>
  <si>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</si>
  <si>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</si>
  <si>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</si>
  <si>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</si>
  <si>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</si>
  <si>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</si>
  <si>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</si>
  <si>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</si>
  <si>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</si>
  <si>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</si>
  <si>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</si>
  <si>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</si>
  <si>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</si>
  <si>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</si>
  <si>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</si>
  <si>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</si>
  <si>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</si>
  <si>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</si>
  <si>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</si>
  <si>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</si>
  <si>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</si>
  <si>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</si>
  <si>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</si>
  <si>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</si>
  <si>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</si>
  <si>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</si>
  <si>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</si>
  <si>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</si>
  <si>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</si>
  <si>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</si>
  <si>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</si>
  <si>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</si>
  <si>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</si>
  <si>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</si>
  <si>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</si>
  <si>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</si>
  <si>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</si>
  <si>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</si>
  <si>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</si>
  <si>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</si>
  <si>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</si>
  <si>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</si>
  <si>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</si>
  <si>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</si>
  <si>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</si>
  <si>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</si>
  <si>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</si>
  <si>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</si>
  <si>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</si>
  <si>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</si>
  <si>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</si>
  <si>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</si>
  <si>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</si>
  <si>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</si>
  <si>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</si>
  <si>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</si>
  <si>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</si>
  <si>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</si>
  <si>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</si>
  <si>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</si>
  <si>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</si>
  <si>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</si>
  <si>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</si>
  <si>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</si>
  <si>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</si>
  <si>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</si>
  <si>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</si>
  <si>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</si>
  <si>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</si>
  <si>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</si>
  <si>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</si>
  <si>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</si>
  <si>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</si>
  <si>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</si>
  <si>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</si>
  <si>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</si>
  <si>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</si>
  <si>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</si>
  <si>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</si>
  <si>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</si>
  <si>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</si>
  <si>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</si>
  <si>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</si>
  <si>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</si>
  <si>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</si>
  <si>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</si>
  <si>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</si>
  <si>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</si>
  <si>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</si>
  <si>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</si>
  <si>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</si>
  <si>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</si>
  <si>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</si>
  <si>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</si>
  <si>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</si>
  <si>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</si>
  <si>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</si>
  <si>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</si>
  <si>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</si>
  <si>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</si>
  <si>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</si>
  <si>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</si>
  <si>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</si>
  <si>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</si>
  <si>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</si>
  <si>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</si>
  <si>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</si>
  <si>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</si>
  <si>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</si>
  <si>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</si>
  <si>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</si>
  <si>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</si>
  <si>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</si>
  <si>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</si>
  <si>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</si>
  <si>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</si>
  <si>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</si>
  <si>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</si>
  <si>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</si>
  <si>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</si>
  <si>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</si>
  <si>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</si>
  <si>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</si>
  <si>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</si>
  <si>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</si>
  <si>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</si>
  <si>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</si>
  <si>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</si>
  <si>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</si>
  <si>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</si>
  <si>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</si>
  <si>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</si>
  <si>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</si>
  <si>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</si>
  <si>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</si>
  <si>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</si>
  <si>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</si>
  <si>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</si>
  <si>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</si>
  <si>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</si>
  <si>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</si>
  <si>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</si>
  <si>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</si>
  <si>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</si>
  <si>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</si>
  <si>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</si>
  <si>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</si>
  <si>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</si>
  <si>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</si>
  <si>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</si>
  <si>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</si>
  <si>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</si>
  <si>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</si>
  <si>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</si>
  <si>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</si>
  <si>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</si>
  <si>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</si>
  <si>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</si>
  <si>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</si>
  <si>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</si>
  <si>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</si>
  <si>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</si>
  <si>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</si>
  <si>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</si>
  <si>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</si>
  <si>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</si>
  <si>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</si>
  <si>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</si>
  <si>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</si>
  <si>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</si>
  <si>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</si>
  <si>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</si>
  <si>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</si>
  <si>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</si>
  <si>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</si>
  <si>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</si>
  <si>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</si>
  <si>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</si>
  <si>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</si>
  <si>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</si>
  <si>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</si>
  <si>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</si>
  <si>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</si>
  <si>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</si>
  <si>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</si>
  <si>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</si>
  <si>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</si>
  <si>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</si>
  <si>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</si>
  <si>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</si>
  <si>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</si>
  <si>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</si>
  <si>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</si>
  <si>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</si>
  <si>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</si>
  <si>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</si>
  <si>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</si>
  <si>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</si>
  <si>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</si>
  <si>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</si>
  <si>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</si>
  <si>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</si>
  <si>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</si>
  <si>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</si>
  <si>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</si>
  <si>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</si>
  <si>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</si>
  <si>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</si>
  <si>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</si>
  <si>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</si>
  <si>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</si>
  <si>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</si>
  <si>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</si>
  <si>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</si>
  <si>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</si>
  <si>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</si>
  <si>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</si>
  <si>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</si>
  <si>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</si>
  <si>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</si>
  <si>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</si>
  <si>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</si>
  <si>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</si>
  <si>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</si>
  <si>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</si>
  <si>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</si>
  <si>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</si>
  <si>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</si>
  <si>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</si>
  <si>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</si>
  <si>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</si>
  <si>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</si>
  <si>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</si>
  <si>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</si>
  <si>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</si>
  <si>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</si>
  <si>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</si>
  <si>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</si>
  <si>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</si>
  <si>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</si>
  <si>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</si>
  <si>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</si>
  <si>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</si>
  <si>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</si>
  <si>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</si>
  <si>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</si>
  <si>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</si>
  <si>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</si>
  <si>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</si>
  <si>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</si>
  <si>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</si>
  <si>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</si>
  <si>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</si>
  <si>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</si>
  <si>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</si>
  <si>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</si>
  <si>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</si>
  <si>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</si>
  <si>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</si>
  <si>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</si>
  <si>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</si>
  <si>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</si>
  <si>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</si>
  <si>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</si>
  <si>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</si>
  <si>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</si>
  <si>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</si>
  <si>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</si>
  <si>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</si>
  <si>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</si>
  <si>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</si>
  <si>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</si>
  <si>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</si>
  <si>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</si>
  <si>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</si>
  <si>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</si>
  <si>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</si>
  <si>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</si>
  <si>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</si>
  <si>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</si>
  <si>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</si>
  <si>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</si>
  <si>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</si>
  <si>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</si>
  <si>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</si>
  <si>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</si>
  <si>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</si>
  <si>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</si>
  <si>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</si>
  <si>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</si>
  <si>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</si>
  <si>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</si>
  <si>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</si>
  <si>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</si>
  <si>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</si>
  <si>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</si>
  <si>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</si>
  <si>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</si>
  <si>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</si>
  <si>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</si>
  <si>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</si>
  <si>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</si>
  <si>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</si>
  <si>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</si>
  <si>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</si>
  <si>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</si>
  <si>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</si>
  <si>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</si>
  <si>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</si>
  <si>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</si>
  <si>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</si>
  <si>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</si>
  <si>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</si>
  <si>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</si>
  <si>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</si>
  <si>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</si>
  <si>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</si>
  <si>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</si>
  <si>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</si>
  <si>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</si>
  <si>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</si>
  <si>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</si>
  <si>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</si>
  <si>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</si>
  <si>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</si>
  <si>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</si>
  <si>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</si>
  <si>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</si>
  <si>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</si>
  <si>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</si>
  <si>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</si>
  <si>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</si>
  <si>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</si>
  <si>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</si>
  <si>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</si>
  <si>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</si>
  <si>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</si>
  <si>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</si>
  <si>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</si>
  <si>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</si>
  <si>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</si>
  <si>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</si>
  <si>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</si>
  <si>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</si>
  <si>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</si>
  <si>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</si>
  <si>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</si>
  <si>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</si>
  <si>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</si>
  <si>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</si>
  <si>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</si>
  <si>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</si>
  <si>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</si>
  <si>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</si>
  <si>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</si>
  <si>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</si>
  <si>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</si>
  <si>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</si>
  <si>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</si>
  <si>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</si>
  <si>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</si>
  <si>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</si>
  <si>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</si>
  <si>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</si>
  <si>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</si>
  <si>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</si>
  <si>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</si>
  <si>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</si>
  <si>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</si>
  <si>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</si>
  <si>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</si>
  <si>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</si>
  <si>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</si>
  <si>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</si>
  <si>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</si>
  <si>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</si>
  <si>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</si>
  <si>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</si>
  <si>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</si>
  <si>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</si>
  <si>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</si>
  <si>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</si>
  <si>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</si>
  <si>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</si>
  <si>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</si>
  <si>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</si>
  <si>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</si>
  <si>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</si>
  <si>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</si>
  <si>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</si>
  <si>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</si>
  <si>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</si>
  <si>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</si>
  <si>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</si>
  <si>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</si>
  <si>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</si>
  <si>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</si>
  <si>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</si>
  <si>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</si>
  <si>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</si>
  <si>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</si>
  <si>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</si>
  <si>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</si>
  <si>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</si>
  <si>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</si>
  <si>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</si>
  <si>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</si>
  <si>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</si>
  <si>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</si>
  <si>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</si>
  <si>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</si>
  <si>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</si>
  <si>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</si>
  <si>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</si>
  <si>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</si>
  <si>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</si>
  <si>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</si>
  <si>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</si>
  <si>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</si>
  <si>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</si>
  <si>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</si>
  <si>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</si>
  <si>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</si>
  <si>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</si>
  <si>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</si>
  <si>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</si>
  <si>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</si>
  <si>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</si>
  <si>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</si>
  <si>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</si>
  <si>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</si>
  <si>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</si>
  <si>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</si>
  <si>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</si>
  <si>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</si>
  <si>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</si>
  <si>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</si>
  <si>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</si>
  <si>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</si>
  <si>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</si>
  <si>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</si>
  <si>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</si>
  <si>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</si>
  <si>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</si>
  <si>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</si>
  <si>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</si>
  <si>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</si>
  <si>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</si>
  <si>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</si>
  <si>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</si>
  <si>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</si>
  <si>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</si>
  <si>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</si>
  <si>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</si>
  <si>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</si>
  <si>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</si>
  <si>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</si>
  <si>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</si>
  <si>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</si>
  <si>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</si>
  <si>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</si>
  <si>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</si>
  <si>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</si>
  <si>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</si>
  <si>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</si>
  <si>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</si>
  <si>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</si>
  <si>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</si>
  <si>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</si>
  <si>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</si>
  <si>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</si>
  <si>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</si>
  <si>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</si>
  <si>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</si>
  <si>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</si>
  <si>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</si>
  <si>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</si>
  <si>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</si>
  <si>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</si>
  <si>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</si>
  <si>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</si>
  <si>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</si>
  <si>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</si>
  <si>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</si>
  <si>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</si>
  <si>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</si>
  <si>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</si>
  <si>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</si>
  <si>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</si>
  <si>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</si>
  <si>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</si>
  <si>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</si>
  <si>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</si>
  <si>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</si>
  <si>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</si>
  <si>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</si>
  <si>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</si>
  <si>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</si>
  <si>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</si>
  <si>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</si>
  <si>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</si>
  <si>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</si>
  <si>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</si>
  <si>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</si>
  <si>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</si>
  <si>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</si>
  <si>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</si>
  <si>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</si>
  <si>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</si>
  <si>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</si>
  <si>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</si>
  <si>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</si>
  <si>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</si>
  <si>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</si>
  <si>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</si>
  <si>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</si>
  <si>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</si>
  <si>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</si>
  <si>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</si>
  <si>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</si>
  <si>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</si>
  <si>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</si>
  <si>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</si>
  <si>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</si>
  <si>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</si>
  <si>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</si>
  <si>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</si>
  <si>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</si>
  <si>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</si>
  <si>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</si>
  <si>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</si>
  <si>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</si>
  <si>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</si>
  <si>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</si>
  <si>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</si>
  <si>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</si>
  <si>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</si>
  <si>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</si>
  <si>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</si>
  <si>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</si>
  <si>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</si>
  <si>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</si>
  <si>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</si>
  <si>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</si>
  <si>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</si>
  <si>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</si>
  <si>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</si>
  <si>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</si>
  <si>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</si>
  <si>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</si>
  <si>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</si>
  <si>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</si>
  <si>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</si>
  <si>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</si>
  <si>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</si>
  <si>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</si>
  <si>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</si>
  <si>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</si>
  <si>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</si>
  <si>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</si>
  <si>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</si>
  <si>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</si>
  <si>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</si>
  <si>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</si>
  <si>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</si>
  <si>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</si>
  <si>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</si>
  <si>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</si>
  <si>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</si>
  <si>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</si>
  <si>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</si>
  <si>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</si>
  <si>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</si>
  <si>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</si>
  <si>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</si>
  <si>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</si>
  <si>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</si>
  <si>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</si>
  <si>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</si>
  <si>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</si>
  <si>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</si>
  <si>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</si>
  <si>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</si>
  <si>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</si>
  <si>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</si>
  <si>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</si>
  <si>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</si>
  <si>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</si>
  <si>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</si>
  <si>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</si>
  <si>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</si>
  <si>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</si>
  <si>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</si>
  <si>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</si>
  <si>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</si>
  <si>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</si>
  <si>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</si>
  <si>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</si>
  <si>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</si>
  <si>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</si>
  <si>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</si>
  <si>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</si>
  <si>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</si>
  <si>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</si>
  <si>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</si>
  <si>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</si>
  <si>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</si>
  <si>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</si>
  <si>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</si>
  <si>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</si>
  <si>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</si>
  <si>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</si>
  <si>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</si>
  <si>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</si>
  <si>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</si>
  <si>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</si>
  <si>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</si>
  <si>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</si>
  <si>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</si>
  <si>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</si>
  <si>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</si>
  <si>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</si>
  <si>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</si>
  <si>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</si>
  <si>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</si>
  <si>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</si>
  <si>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</si>
  <si>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</si>
  <si>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</si>
  <si>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</si>
  <si>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</si>
  <si>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</si>
  <si>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</si>
  <si>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</si>
  <si>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</si>
  <si>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</si>
  <si>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</si>
  <si>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</si>
  <si>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</si>
  <si>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</si>
  <si>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</si>
  <si>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</si>
  <si>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</si>
  <si>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</si>
  <si>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</si>
  <si>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</si>
  <si>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</si>
  <si>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</si>
  <si>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</si>
  <si>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</si>
  <si>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</si>
  <si>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</si>
  <si>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</si>
  <si>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</si>
  <si>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</si>
  <si>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</si>
  <si>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</si>
  <si>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</si>
  <si>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</si>
  <si>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</si>
  <si>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</si>
  <si>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</si>
  <si>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</si>
  <si>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</si>
  <si>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</si>
  <si>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</si>
  <si>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</si>
  <si>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</si>
  <si>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</si>
  <si>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</si>
  <si>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</si>
  <si>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</si>
  <si>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</si>
  <si>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</si>
  <si>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</si>
  <si>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</si>
  <si>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</si>
  <si>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</si>
  <si>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</si>
  <si>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</si>
  <si>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</si>
  <si>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</si>
  <si>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</si>
  <si>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</si>
  <si>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</si>
  <si>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</si>
  <si>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</si>
  <si>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</si>
  <si>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</si>
  <si>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</si>
  <si>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</si>
  <si>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</si>
  <si>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</si>
  <si>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</si>
  <si>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</si>
  <si>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</si>
  <si>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</si>
  <si>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</si>
  <si>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</si>
  <si>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</si>
  <si>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</si>
  <si>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</si>
  <si>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</si>
  <si>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</si>
  <si>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</si>
  <si>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</si>
  <si>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</si>
  <si>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</si>
  <si>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</si>
  <si>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</si>
  <si>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</si>
  <si>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</si>
  <si>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</si>
  <si>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</si>
  <si>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</si>
  <si>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</si>
  <si>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</si>
  <si>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</si>
  <si>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</si>
  <si>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</si>
  <si>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</si>
  <si>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</si>
  <si>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</si>
  <si>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</si>
  <si>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</si>
  <si>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</si>
  <si>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</si>
  <si>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</si>
  <si>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</si>
  <si>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</si>
  <si>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</si>
  <si>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</si>
  <si>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</si>
  <si>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</si>
  <si>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</si>
  <si>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</si>
  <si>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</si>
  <si>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</si>
  <si>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</si>
  <si>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</si>
  <si>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</si>
  <si>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</si>
  <si>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</si>
  <si>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</si>
  <si>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</si>
  <si>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</si>
  <si>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</si>
  <si>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</si>
  <si>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</si>
  <si>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</si>
  <si>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</si>
  <si>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</si>
  <si>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</si>
  <si>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</si>
  <si>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</si>
  <si>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</si>
  <si>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</si>
  <si>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</si>
  <si>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</si>
  <si>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</si>
  <si>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</si>
  <si>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</si>
  <si>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</si>
  <si>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</si>
  <si>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</si>
  <si>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</si>
  <si>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</si>
  <si>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</si>
  <si>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</si>
  <si>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</si>
  <si>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</si>
  <si>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</si>
  <si>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</si>
  <si>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</si>
  <si>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</si>
  <si>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</si>
  <si>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</si>
  <si>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</si>
  <si>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</si>
  <si>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</si>
  <si>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</si>
  <si>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</si>
  <si>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</si>
  <si>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</si>
  <si>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</si>
  <si>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</si>
  <si>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</si>
  <si>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</si>
  <si>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</si>
  <si>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</si>
  <si>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</si>
  <si>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</si>
  <si>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</si>
  <si>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</si>
  <si>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</si>
  <si>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</si>
  <si>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</si>
  <si>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</si>
  <si>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</si>
  <si>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</si>
  <si>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</si>
  <si>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</si>
  <si>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</si>
  <si>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</si>
  <si>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</si>
  <si>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</si>
  <si>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</si>
  <si>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</si>
  <si>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</si>
  <si>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</si>
  <si>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</si>
  <si>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</si>
  <si>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</si>
  <si>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</si>
  <si>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</si>
  <si>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</si>
  <si>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</si>
  <si>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</si>
  <si>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</si>
  <si>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</si>
  <si>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</si>
  <si>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</si>
  <si>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</si>
  <si>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</si>
  <si>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</si>
  <si>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</si>
  <si>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</si>
  <si>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</si>
  <si>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</si>
  <si>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</si>
  <si>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</si>
  <si>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</si>
  <si>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</si>
  <si>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</si>
  <si>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</si>
  <si>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</si>
  <si>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</si>
  <si>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</si>
  <si>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</si>
  <si>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</si>
  <si>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</si>
  <si>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</si>
  <si>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</si>
  <si>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</si>
  <si>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</si>
  <si>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</si>
  <si>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</si>
  <si>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</si>
  <si>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</si>
  <si>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</si>
  <si>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</si>
  <si>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</si>
  <si>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</si>
  <si>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</si>
  <si>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</si>
  <si>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</si>
  <si>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</si>
  <si>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</si>
  <si>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</si>
  <si>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</si>
  <si>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</si>
  <si>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</si>
  <si>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</si>
  <si>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</si>
  <si>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</si>
  <si>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</si>
  <si>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</si>
  <si>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</si>
  <si>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</si>
  <si>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</si>
  <si>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</si>
  <si>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</si>
  <si>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</si>
  <si>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</si>
  <si>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</si>
  <si>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</si>
  <si>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</si>
  <si>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</si>
  <si>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</si>
  <si>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</si>
  <si>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</si>
  <si>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</si>
  <si>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</si>
  <si>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</si>
  <si>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</si>
  <si>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</si>
  <si>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</si>
  <si>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</si>
  <si>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</si>
  <si>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</si>
  <si>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</si>
  <si>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</si>
  <si>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</si>
  <si>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</si>
  <si>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</si>
  <si>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</si>
  <si>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</si>
  <si>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</si>
  <si>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</si>
  <si>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</si>
  <si>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</si>
  <si>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</si>
  <si>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</si>
  <si>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</si>
  <si>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</si>
  <si>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</si>
  <si>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</si>
  <si>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</si>
  <si>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</si>
  <si>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</si>
  <si>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</si>
  <si>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</si>
  <si>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</si>
  <si>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</si>
  <si>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</si>
  <si>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</si>
  <si>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</si>
  <si>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</si>
  <si>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</si>
  <si>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</si>
  <si>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</si>
  <si>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</si>
  <si>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</si>
  <si>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</si>
  <si>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</si>
  <si>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</si>
  <si>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</si>
  <si>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</si>
  <si>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</si>
  <si>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</si>
  <si>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</si>
  <si>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</si>
  <si>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</si>
  <si>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</si>
  <si>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</si>
  <si>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</si>
  <si>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</si>
  <si>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</si>
  <si>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</si>
  <si>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</si>
  <si>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</si>
  <si>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</si>
  <si>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</si>
  <si>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</si>
  <si>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</si>
  <si>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</si>
  <si>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</si>
  <si>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</si>
  <si>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</si>
  <si>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</si>
  <si>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</si>
  <si>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</si>
  <si>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</si>
  <si>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</si>
  <si>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</si>
  <si>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</si>
  <si>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</si>
  <si>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</si>
  <si>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</si>
  <si>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</si>
  <si>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</si>
  <si>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</si>
  <si>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</si>
  <si>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</si>
  <si>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</si>
  <si>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</si>
  <si>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</si>
  <si>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</si>
  <si>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</si>
  <si>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</si>
  <si>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</si>
  <si>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</si>
  <si>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</si>
  <si>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</si>
  <si>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</si>
  <si>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</si>
  <si>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</si>
  <si>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</si>
  <si>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</si>
  <si>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</si>
  <si>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</si>
  <si>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</si>
  <si>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</si>
  <si>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</si>
  <si>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</si>
  <si>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</si>
  <si>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</si>
  <si>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</si>
  <si>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</si>
  <si>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</si>
  <si>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</si>
  <si>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</si>
  <si>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</si>
  <si>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</si>
  <si>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</si>
  <si>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</si>
  <si>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</si>
  <si>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</si>
  <si>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</si>
  <si>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</si>
  <si>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</si>
  <si>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</si>
  <si>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</si>
  <si>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</si>
  <si>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</si>
  <si>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</si>
  <si>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</si>
  <si>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</si>
  <si>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</si>
  <si>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</si>
  <si>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</si>
  <si>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</si>
  <si>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</si>
  <si>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</si>
  <si>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</si>
  <si>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</si>
  <si>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</si>
  <si>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</si>
  <si>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</si>
  <si>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</si>
  <si>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</si>
  <si>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</si>
  <si>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</si>
  <si>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</si>
  <si>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</si>
  <si>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</si>
  <si>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</si>
  <si>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</si>
  <si>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</si>
  <si>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</si>
  <si>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</si>
  <si>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</si>
  <si>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</si>
  <si>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</si>
  <si>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</si>
  <si>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</si>
  <si>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</si>
  <si>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</si>
  <si>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</si>
  <si>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</si>
  <si>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</si>
  <si>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</si>
  <si>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</si>
  <si>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</si>
  <si>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</si>
  <si>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</si>
  <si>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</si>
  <si>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</si>
  <si>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</si>
  <si>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</si>
  <si>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</si>
  <si>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</si>
  <si>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</si>
  <si>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</si>
  <si>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</si>
  <si>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</si>
  <si>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</si>
  <si>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</si>
  <si>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</si>
  <si>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</si>
  <si>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</si>
  <si>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</si>
  <si>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</si>
  <si>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</si>
  <si>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</si>
  <si>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</si>
  <si>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</si>
  <si>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</si>
  <si>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</si>
  <si>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</si>
  <si>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</si>
  <si>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</si>
  <si>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</si>
  <si>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</si>
  <si>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</si>
  <si>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</si>
  <si>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</si>
  <si>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</si>
  <si>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</si>
  <si>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</si>
  <si>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</si>
  <si>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</si>
  <si>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</si>
  <si>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</si>
  <si>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</si>
  <si>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</si>
  <si>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</si>
  <si>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</si>
  <si>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</si>
  <si>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</si>
  <si>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</si>
  <si>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</si>
  <si>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</si>
  <si>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</si>
  <si>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</si>
  <si>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</si>
  <si>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</si>
  <si>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</si>
  <si>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</si>
  <si>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</si>
  <si>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</si>
  <si>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</si>
  <si>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</si>
  <si>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</si>
  <si>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</si>
  <si>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</si>
  <si>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</si>
  <si>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</si>
  <si>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</si>
  <si>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</si>
  <si>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</si>
  <si>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</si>
  <si>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</si>
  <si>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</si>
  <si>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</si>
  <si>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</si>
  <si>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</si>
  <si>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</si>
  <si>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</si>
  <si>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</si>
  <si>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</si>
  <si>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</si>
  <si>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</si>
  <si>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</si>
  <si>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</si>
  <si>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</si>
  <si>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</si>
  <si>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</si>
  <si>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</si>
  <si>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</si>
  <si>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</si>
  <si>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</si>
  <si>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</si>
  <si>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</si>
  <si>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</si>
  <si>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</si>
  <si>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</si>
  <si>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</si>
  <si>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</si>
  <si>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</si>
  <si>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</si>
  <si>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</si>
  <si>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</si>
  <si>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</si>
  <si>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</si>
  <si>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</si>
  <si>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</si>
  <si>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</si>
  <si>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</si>
  <si>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</si>
  <si>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</si>
  <si>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</si>
  <si>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</si>
  <si>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</si>
  <si>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</si>
  <si>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</si>
  <si>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</si>
  <si>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</si>
  <si>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</si>
  <si>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</si>
  <si>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</si>
  <si>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</si>
  <si>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</si>
  <si>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</si>
  <si>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</si>
  <si>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</si>
  <si>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</si>
  <si>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</si>
  <si>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</si>
  <si>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</si>
  <si>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</si>
  <si>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</si>
  <si>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</si>
  <si>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</si>
  <si>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</si>
  <si>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</si>
  <si>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</si>
  <si>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</si>
  <si>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</si>
  <si>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</si>
  <si>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</si>
  <si>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</si>
  <si>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</si>
  <si>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</si>
  <si>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</si>
  <si>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</si>
  <si>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</si>
  <si>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</si>
  <si>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</si>
  <si>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</si>
  <si>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</si>
  <si>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</si>
  <si>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</si>
  <si>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</si>
  <si>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</si>
  <si>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</si>
  <si>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</si>
  <si>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</si>
  <si>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</si>
  <si>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</si>
  <si>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</si>
  <si>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</si>
  <si>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</si>
  <si>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</si>
  <si>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</si>
  <si>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</si>
  <si>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</si>
  <si>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</si>
  <si>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</si>
  <si>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</si>
  <si>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</si>
  <si>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</si>
  <si>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</si>
  <si>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</si>
  <si>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</si>
  <si>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</si>
  <si>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</si>
  <si>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</si>
  <si>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</si>
  <si>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</si>
  <si>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</si>
  <si>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</si>
  <si>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</si>
  <si>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</si>
  <si>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</si>
  <si>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</si>
  <si>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</si>
  <si>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</si>
  <si>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</si>
  <si>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</si>
  <si>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</si>
  <si>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</si>
  <si>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</si>
  <si>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</si>
  <si>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</si>
  <si>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</si>
  <si>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</si>
  <si>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</si>
  <si>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</si>
  <si>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</si>
  <si>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</si>
  <si>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</si>
  <si>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</si>
  <si>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</si>
  <si>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</si>
  <si>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</si>
  <si>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</si>
  <si>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</si>
  <si>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</si>
  <si>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</si>
  <si>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</si>
  <si>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</si>
  <si>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</si>
  <si>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</si>
  <si>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</si>
  <si>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</si>
  <si>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</si>
  <si>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</si>
  <si>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</si>
  <si>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</si>
  <si>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</si>
  <si>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</si>
  <si>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</si>
  <si>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</si>
  <si>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</si>
  <si>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</si>
  <si>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</si>
  <si>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</si>
  <si>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</si>
  <si>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</si>
  <si>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</si>
  <si>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</si>
  <si>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</si>
  <si>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</si>
  <si>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</si>
  <si>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</si>
  <si>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</si>
  <si>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</si>
  <si>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</si>
  <si>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</si>
  <si>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</si>
  <si>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</si>
  <si>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</si>
  <si>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</si>
  <si>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</si>
  <si>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</si>
  <si>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</si>
  <si>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</si>
  <si>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</si>
  <si>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</si>
  <si>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</si>
  <si>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</si>
  <si>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</si>
  <si>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</si>
  <si>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</si>
  <si>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</si>
  <si>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</si>
  <si>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</si>
  <si>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</si>
  <si>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</si>
  <si>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</si>
  <si>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</si>
  <si>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</si>
  <si>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</si>
  <si>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</si>
  <si>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</si>
  <si>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</si>
  <si>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</si>
  <si>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</si>
  <si>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</si>
  <si>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</si>
  <si>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</si>
  <si>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</si>
  <si>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</si>
  <si>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</si>
  <si>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</si>
  <si>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</si>
  <si>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</si>
  <si>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</si>
  <si>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</si>
  <si>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</si>
  <si>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</si>
  <si>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</si>
  <si>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</si>
  <si>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</si>
  <si>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</si>
  <si>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</si>
  <si>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</si>
  <si>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</si>
  <si>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</si>
  <si>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</si>
  <si>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</si>
  <si>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</si>
  <si>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</si>
  <si>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</si>
  <si>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</si>
  <si>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</si>
  <si>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</si>
  <si>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</si>
  <si>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</si>
  <si>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</si>
  <si>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</si>
  <si>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</si>
  <si>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</si>
  <si>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</si>
  <si>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</si>
  <si>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</si>
  <si>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</si>
  <si>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</si>
  <si>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</si>
  <si>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</si>
  <si>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</si>
  <si>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</si>
  <si>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</si>
  <si>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</si>
  <si>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</si>
  <si>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</si>
  <si>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</si>
  <si>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</si>
  <si>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</si>
  <si>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</si>
  <si>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</si>
  <si>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</si>
  <si>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</si>
  <si>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</si>
  <si>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</si>
  <si>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</si>
  <si>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</si>
  <si>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</si>
  <si>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</si>
  <si>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</si>
  <si>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</si>
  <si>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</si>
  <si>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</si>
  <si>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</si>
  <si>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</si>
  <si>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</si>
  <si>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</si>
  <si>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</si>
  <si>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</si>
  <si>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</si>
  <si>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</si>
  <si>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</si>
  <si>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</si>
  <si>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</si>
  <si>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</si>
  <si>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</si>
  <si>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</si>
  <si>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</si>
  <si>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</si>
  <si>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</si>
  <si>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</si>
  <si>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</si>
  <si>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</si>
  <si>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</si>
  <si>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</si>
  <si>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</si>
  <si>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</si>
  <si>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</si>
  <si>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</si>
  <si>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</si>
  <si>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</si>
  <si>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</si>
  <si>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</si>
  <si>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</si>
  <si>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</si>
  <si>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</si>
  <si>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</si>
  <si>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</si>
  <si>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</si>
  <si>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</si>
  <si>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</si>
  <si>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</si>
  <si>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</si>
  <si>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</si>
  <si>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</si>
  <si>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</si>
  <si>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</si>
  <si>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</si>
  <si>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</si>
  <si>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</si>
  <si>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</si>
  <si>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</si>
  <si>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</si>
  <si>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</si>
  <si>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</si>
  <si>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</si>
  <si>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</si>
  <si>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</si>
  <si>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</si>
  <si>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</si>
  <si>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</si>
  <si>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</si>
  <si>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</si>
  <si>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</si>
  <si>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</si>
  <si>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</si>
  <si>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</si>
  <si>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</si>
  <si>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</si>
  <si>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</si>
  <si>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</si>
  <si>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</si>
  <si>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</si>
  <si>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</si>
  <si>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</si>
  <si>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</si>
  <si>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</si>
  <si>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</si>
  <si>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</si>
  <si>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</si>
  <si>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</si>
  <si>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</si>
  <si>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</si>
  <si>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</si>
  <si>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</si>
  <si>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</si>
  <si>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</si>
  <si>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</si>
  <si>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</si>
  <si>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</si>
  <si>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</si>
  <si>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</si>
  <si>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</si>
  <si>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</si>
  <si>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</si>
  <si>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</si>
  <si>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</si>
  <si>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</si>
  <si>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</si>
  <si>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</si>
  <si>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</si>
  <si>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</si>
  <si>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</si>
  <si>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</si>
  <si>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</si>
  <si>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</si>
  <si>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</si>
  <si>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</si>
  <si>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</si>
  <si>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</si>
  <si>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</si>
  <si>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</si>
  <si>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</si>
  <si>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</si>
  <si>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</si>
  <si>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</si>
  <si>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</si>
  <si>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</si>
  <si>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</si>
  <si>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</si>
  <si>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</si>
  <si>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</si>
  <si>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</si>
  <si>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</si>
  <si>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</si>
  <si>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</si>
  <si>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</si>
  <si>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</si>
  <si>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</si>
  <si>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</si>
  <si>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</si>
  <si>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</si>
  <si>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</si>
  <si>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</si>
  <si>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</si>
  <si>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</si>
  <si>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</si>
  <si>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</si>
  <si>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</si>
  <si>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</si>
  <si>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</si>
  <si>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</si>
  <si>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</si>
  <si>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</si>
  <si>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</si>
  <si>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</si>
  <si>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</si>
  <si>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</si>
  <si>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</si>
  <si>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</si>
  <si>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</si>
  <si>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</si>
  <si>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</si>
  <si>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</si>
  <si>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</si>
  <si>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</si>
  <si>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</si>
  <si>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</si>
  <si>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</si>
  <si>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</si>
  <si>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</si>
  <si>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</si>
  <si>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</si>
  <si>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</si>
  <si>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</si>
  <si>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</si>
  <si>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</si>
  <si>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</si>
  <si>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</si>
  <si>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</si>
  <si>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</si>
  <si>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</si>
  <si>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</si>
  <si>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</si>
  <si>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</si>
  <si>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</si>
  <si>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</si>
  <si>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</si>
  <si>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</si>
  <si>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</si>
  <si>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</si>
  <si>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</si>
  <si>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</si>
  <si>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</si>
  <si>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</si>
  <si>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</si>
  <si>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</si>
  <si>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</si>
  <si>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</si>
  <si>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</si>
  <si>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</si>
  <si>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</si>
  <si>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</si>
  <si>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</si>
  <si>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</si>
  <si>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</si>
  <si>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</si>
  <si>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</si>
  <si>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</si>
  <si>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</si>
  <si>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</si>
  <si>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</si>
  <si>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</si>
  <si>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</si>
  <si>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</si>
  <si>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</si>
  <si>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</si>
  <si>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</si>
  <si>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</si>
  <si>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</si>
  <si>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</si>
  <si>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</si>
  <si>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</si>
  <si>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</si>
  <si>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</si>
  <si>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</si>
  <si>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</si>
  <si>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</si>
  <si>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</si>
  <si>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</si>
  <si>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</si>
  <si>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</si>
  <si>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</si>
  <si>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</si>
  <si>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</si>
  <si>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</si>
  <si>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</si>
  <si>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</si>
  <si>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</si>
  <si>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</si>
  <si>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</si>
  <si>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</si>
  <si>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</si>
  <si>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</si>
  <si>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</si>
  <si>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</si>
  <si>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</si>
  <si>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</si>
  <si>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</si>
  <si>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</si>
  <si>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</si>
  <si>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</si>
  <si>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</si>
  <si>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</si>
  <si>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</si>
  <si>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</si>
  <si>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</si>
  <si>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</si>
  <si>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</si>
  <si>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</si>
  <si>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</si>
  <si>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</si>
  <si>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</si>
  <si>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</si>
  <si>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</si>
  <si>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</si>
  <si>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</si>
  <si>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</si>
  <si>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</si>
  <si>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</si>
  <si>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</si>
  <si>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</si>
  <si>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</si>
  <si>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</si>
  <si>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</si>
  <si>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</si>
  <si>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</si>
  <si>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</si>
  <si>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</si>
  <si>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</si>
  <si>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</si>
  <si>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</si>
  <si>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</si>
  <si>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</si>
  <si>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</si>
  <si>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</si>
  <si>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</si>
  <si>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</si>
  <si>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</si>
  <si>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</si>
  <si>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</si>
  <si>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</si>
  <si>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</si>
  <si>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</si>
  <si>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</si>
  <si>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</si>
  <si>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</si>
  <si>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</si>
  <si>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</si>
  <si>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</si>
  <si>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</si>
  <si>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</si>
  <si>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</si>
  <si>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</si>
  <si>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</si>
  <si>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</si>
  <si>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</si>
  <si>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</si>
  <si>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</si>
  <si>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</si>
  <si>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</si>
  <si>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</si>
  <si>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</si>
  <si>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</si>
  <si>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</si>
  <si>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</si>
  <si>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</si>
  <si>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</si>
  <si>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</si>
  <si>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</si>
  <si>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</si>
  <si>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</si>
  <si>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</si>
  <si>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</si>
  <si>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</si>
  <si>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</si>
  <si>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</si>
  <si>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</si>
  <si>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</si>
  <si>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</si>
  <si>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</si>
  <si>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</si>
  <si>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</si>
  <si>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</si>
  <si>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</si>
  <si>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</si>
  <si>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</si>
  <si>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</si>
  <si>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</si>
  <si>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</si>
  <si>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</si>
  <si>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</si>
  <si>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</si>
  <si>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</si>
  <si>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</si>
  <si>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</si>
  <si>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</si>
  <si>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</si>
  <si>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</si>
  <si>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</si>
  <si>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</si>
  <si>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</si>
  <si>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</si>
  <si>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</si>
  <si>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</si>
  <si>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</si>
  <si>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</si>
  <si>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</si>
  <si>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</si>
  <si>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</si>
  <si>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</si>
  <si>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</si>
  <si>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</si>
  <si>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</si>
  <si>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</si>
  <si>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</si>
  <si>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</si>
  <si>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</si>
  <si>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</si>
  <si>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</si>
  <si>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</si>
  <si>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</si>
  <si>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</si>
  <si>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</si>
  <si>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</si>
  <si>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</si>
  <si>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</si>
  <si>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</si>
  <si>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</si>
  <si>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</si>
  <si>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</si>
  <si>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</si>
  <si>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</si>
  <si>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</si>
  <si>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</si>
  <si>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</si>
  <si>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</si>
  <si>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</si>
  <si>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</si>
  <si>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</si>
  <si>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</si>
  <si>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</si>
  <si>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</si>
  <si>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</si>
  <si>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</si>
  <si>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</si>
  <si>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</si>
  <si>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</si>
  <si>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</si>
  <si>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</si>
  <si>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</si>
  <si>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</si>
  <si>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</si>
  <si>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</si>
  <si>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</si>
  <si>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</si>
  <si>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</si>
  <si>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</si>
  <si>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</si>
  <si>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</si>
  <si>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</si>
  <si>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</si>
  <si>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</si>
  <si>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</si>
  <si>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</si>
  <si>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</si>
  <si>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</si>
  <si>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</si>
  <si>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</si>
  <si>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</si>
  <si>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</si>
  <si>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</si>
  <si>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</si>
  <si>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</si>
  <si>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</si>
  <si>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</si>
  <si>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</si>
  <si>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</si>
  <si>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</si>
  <si>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</si>
  <si>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</si>
  <si>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</si>
  <si>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</si>
  <si>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</si>
  <si>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</si>
  <si>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</si>
  <si>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</si>
  <si>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</si>
  <si>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</si>
  <si>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</si>
  <si>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</si>
  <si>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</si>
  <si>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</si>
  <si>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</si>
  <si>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</si>
  <si>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</si>
  <si>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</si>
  <si>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</si>
  <si>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</si>
  <si>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</si>
  <si>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</si>
  <si>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</si>
  <si>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</si>
  <si>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</si>
  <si>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</si>
  <si>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</si>
  <si>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</si>
  <si>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</si>
  <si>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</si>
  <si>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</si>
  <si>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</si>
  <si>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</si>
  <si>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</si>
  <si>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</si>
  <si>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</si>
  <si>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</si>
  <si>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</si>
  <si>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</si>
  <si>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</si>
  <si>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</si>
  <si>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</si>
  <si>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</si>
  <si>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</si>
  <si>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</si>
  <si>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</si>
  <si>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</si>
  <si>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</si>
  <si>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</si>
  <si>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</si>
  <si>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</si>
  <si>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</si>
  <si>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</si>
  <si>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</si>
  <si>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</si>
  <si>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</si>
  <si>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</si>
  <si>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</si>
  <si>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</si>
  <si>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</si>
  <si>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</si>
  <si>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</si>
  <si>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</si>
  <si>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</si>
  <si>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</si>
  <si>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</si>
  <si>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</si>
  <si>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</si>
  <si>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</si>
  <si>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</si>
  <si>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</si>
  <si>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</si>
  <si>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</si>
  <si>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</si>
  <si>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</si>
  <si>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</si>
  <si>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</si>
  <si>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</si>
  <si>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</si>
  <si>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</si>
  <si>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</si>
  <si>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</si>
  <si>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</si>
  <si>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</si>
  <si>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</si>
  <si>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</si>
  <si>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</si>
  <si>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</si>
  <si>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</si>
  <si>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</si>
  <si>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</si>
  <si>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</si>
  <si>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</si>
  <si>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</si>
  <si>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</si>
  <si>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</si>
  <si>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</si>
  <si>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</si>
  <si>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</si>
  <si>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</si>
  <si>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</si>
  <si>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</si>
  <si>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</si>
  <si>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</si>
  <si>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</si>
  <si>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</si>
  <si>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</si>
  <si>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</si>
  <si>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</si>
  <si>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</si>
  <si>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</si>
  <si>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</si>
  <si>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</si>
  <si>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</si>
  <si>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</si>
  <si>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</si>
  <si>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</si>
  <si>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</si>
  <si>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</si>
  <si>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</si>
  <si>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</si>
  <si>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</si>
  <si>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</si>
  <si>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</si>
  <si>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</si>
  <si>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</si>
  <si>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</si>
  <si>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</si>
  <si>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</si>
  <si>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</si>
  <si>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</si>
  <si>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</si>
  <si>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</si>
  <si>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</si>
  <si>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</si>
  <si>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</si>
  <si>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</si>
  <si>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</si>
  <si>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</si>
  <si>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</si>
  <si>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</si>
  <si>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</si>
  <si>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</si>
  <si>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</si>
  <si>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</si>
  <si>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</si>
  <si>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</si>
  <si>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</si>
  <si>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</si>
  <si>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</si>
  <si>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</si>
  <si>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</si>
  <si>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</si>
  <si>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</si>
  <si>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</si>
  <si>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</si>
  <si>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</si>
  <si>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</si>
  <si>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</si>
  <si>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</si>
  <si>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</si>
  <si>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</si>
  <si>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</si>
  <si>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</si>
  <si>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</si>
  <si>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</si>
  <si>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</si>
  <si>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</si>
  <si>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</si>
  <si>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</si>
  <si>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</si>
  <si>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</si>
  <si>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</si>
  <si>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</si>
  <si>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</si>
  <si>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</si>
  <si>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</si>
  <si>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</si>
  <si>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</si>
  <si>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</si>
  <si>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</si>
  <si>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</si>
  <si>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</si>
  <si>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</si>
  <si>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</si>
  <si>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</si>
  <si>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</si>
  <si>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</si>
  <si>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</si>
  <si>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</si>
  <si>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</si>
  <si>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</si>
  <si>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</si>
  <si>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</si>
  <si>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</si>
  <si>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</si>
  <si>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</si>
  <si>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</si>
  <si>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</si>
  <si>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</si>
  <si>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</si>
  <si>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</si>
  <si>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</si>
  <si>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</si>
  <si>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</si>
  <si>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</si>
  <si>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</si>
  <si>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</si>
  <si>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</si>
  <si>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</si>
  <si>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</si>
  <si>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</si>
  <si>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</si>
  <si>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</si>
  <si>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</si>
  <si>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</si>
  <si>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</si>
  <si>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</si>
  <si>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</si>
  <si>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</si>
  <si>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</si>
  <si>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</si>
  <si>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</si>
  <si>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</si>
  <si>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</si>
  <si>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</si>
  <si>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</si>
  <si>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</si>
  <si>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</si>
  <si>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</si>
  <si>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</si>
  <si>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</si>
  <si>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</si>
  <si>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</si>
  <si>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</si>
  <si>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</si>
  <si>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</si>
  <si>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</si>
  <si>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</si>
  <si>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</si>
  <si>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</si>
  <si>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</si>
  <si>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</si>
  <si>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</si>
  <si>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</si>
  <si>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</si>
  <si>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</si>
  <si>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</si>
  <si>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</si>
  <si>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</si>
  <si>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</si>
  <si>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</si>
  <si>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</si>
  <si>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</si>
  <si>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</si>
  <si>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</si>
  <si>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</si>
  <si>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</si>
  <si>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</si>
  <si>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</si>
  <si>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</si>
  <si>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</si>
  <si>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</si>
  <si>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</si>
  <si>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</si>
  <si>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</si>
  <si>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</si>
  <si>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</si>
  <si>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</si>
  <si>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</si>
  <si>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</si>
  <si>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</si>
  <si>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</si>
  <si>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</si>
  <si>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</si>
  <si>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</si>
  <si>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</si>
  <si>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</si>
  <si>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</si>
  <si>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</si>
  <si>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</si>
  <si>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</si>
  <si>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</si>
  <si>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</si>
  <si>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</si>
  <si>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</si>
  <si>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</si>
  <si>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</si>
  <si>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</si>
  <si>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</si>
  <si>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</si>
  <si>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</si>
  <si>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</si>
  <si>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</si>
  <si>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</si>
  <si>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</si>
  <si>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</si>
  <si>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</si>
  <si>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</si>
  <si>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</si>
  <si>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</si>
  <si>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</si>
  <si>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</si>
  <si>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</si>
  <si>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</si>
  <si>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</si>
  <si>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</si>
  <si>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</si>
  <si>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</si>
  <si>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</si>
  <si>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</si>
  <si>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</si>
  <si>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</si>
  <si>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</si>
  <si>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</si>
  <si>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</si>
  <si>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</si>
  <si>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</si>
  <si>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</si>
  <si>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</si>
  <si>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</si>
  <si>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</si>
  <si>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</si>
  <si>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</si>
  <si>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</si>
  <si>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</si>
  <si>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</si>
  <si>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</si>
  <si>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</si>
  <si>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</si>
  <si>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</si>
  <si>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</si>
  <si>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</si>
  <si>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</si>
  <si>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</si>
  <si>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</si>
  <si>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</si>
  <si>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</si>
  <si>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</si>
  <si>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</si>
  <si>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</si>
  <si>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</si>
  <si>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</si>
  <si>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</si>
  <si>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</si>
  <si>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</si>
  <si>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</si>
  <si>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</si>
  <si>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</si>
  <si>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</si>
  <si>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</si>
  <si>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</si>
  <si>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</si>
  <si>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</si>
  <si>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</si>
  <si>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</si>
  <si>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</si>
  <si>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</si>
  <si>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</si>
  <si>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</si>
  <si>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</si>
  <si>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</si>
  <si>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</si>
  <si>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</si>
  <si>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</si>
  <si>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</si>
  <si>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</si>
  <si>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</si>
  <si>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</si>
  <si>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</si>
  <si>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</si>
  <si>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</si>
  <si>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</si>
  <si>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</si>
  <si>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</si>
  <si>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</si>
  <si>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</si>
  <si>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</si>
  <si>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</si>
  <si>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</si>
  <si>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</si>
  <si>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</si>
  <si>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</si>
  <si>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</si>
  <si>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</si>
  <si>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</si>
  <si>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</si>
  <si>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</si>
  <si>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</si>
  <si>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</si>
  <si>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</si>
  <si>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</si>
  <si>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</si>
  <si>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</si>
  <si>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</si>
  <si>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</si>
  <si>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</si>
  <si>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</si>
  <si>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</si>
  <si>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</si>
  <si>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</si>
  <si>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</si>
  <si>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</si>
  <si>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</si>
  <si>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</si>
  <si>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</si>
  <si>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</si>
  <si>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</si>
  <si>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</si>
  <si>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</si>
  <si>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</si>
  <si>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</si>
  <si>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</si>
  <si>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</si>
  <si>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</si>
  <si>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</si>
  <si>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</si>
  <si>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</si>
  <si>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</si>
  <si>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</si>
  <si>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</si>
  <si>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</si>
  <si>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</si>
  <si>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</si>
  <si>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</si>
  <si>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</si>
  <si>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</si>
  <si>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</si>
  <si>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</si>
  <si>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</si>
  <si>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</si>
  <si>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</si>
  <si>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</si>
  <si>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</si>
  <si>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</si>
  <si>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</si>
  <si>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</si>
  <si>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</si>
  <si>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</si>
  <si>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</si>
  <si>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</si>
  <si>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</si>
  <si>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</si>
  <si>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</si>
  <si>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</si>
  <si>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</si>
  <si>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</si>
  <si>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</si>
  <si>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</si>
  <si>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</si>
  <si>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</si>
  <si>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</si>
  <si>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</si>
  <si>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</si>
  <si>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</si>
  <si>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</si>
  <si>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</si>
  <si>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</si>
  <si>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</si>
  <si>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</si>
  <si>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</si>
  <si>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</si>
  <si>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</si>
  <si>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</si>
  <si>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</si>
  <si>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</si>
  <si>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</si>
  <si>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</si>
  <si>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</si>
  <si>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</si>
  <si>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</si>
  <si>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</si>
  <si>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</si>
  <si>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</si>
  <si>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</si>
  <si>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</si>
  <si>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</si>
  <si>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</si>
  <si>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</si>
  <si>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</si>
  <si>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</si>
  <si>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</si>
  <si>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</si>
  <si>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</si>
  <si>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</si>
  <si>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</si>
  <si>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</si>
  <si>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</si>
  <si>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</si>
  <si>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</si>
  <si>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</si>
  <si>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</si>
  <si>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</si>
  <si>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</si>
  <si>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</si>
  <si>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</si>
  <si>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</si>
  <si>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</si>
  <si>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</si>
  <si>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</si>
  <si>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</si>
  <si>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</si>
  <si>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</si>
  <si>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</si>
  <si>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</si>
  <si>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</si>
  <si>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</si>
  <si>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</si>
  <si>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</si>
  <si>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</si>
  <si>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</si>
  <si>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</si>
  <si>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</si>
  <si>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</si>
  <si>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</si>
  <si>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</si>
  <si>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</si>
  <si>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</si>
  <si>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</si>
  <si>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</si>
  <si>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</si>
  <si>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</si>
  <si>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</si>
  <si>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</si>
  <si>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</si>
  <si>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</si>
  <si>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</si>
  <si>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</si>
  <si>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</si>
  <si>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</si>
  <si>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</si>
  <si>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</si>
  <si>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</si>
  <si>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</si>
  <si>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</si>
  <si>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</si>
  <si>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</si>
  <si>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</si>
  <si>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</si>
  <si>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</si>
  <si>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</si>
  <si>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</si>
  <si>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</si>
  <si>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</si>
  <si>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</si>
  <si>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</si>
  <si>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</si>
  <si>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</si>
  <si>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</si>
  <si>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</si>
  <si>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</si>
  <si>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</si>
  <si>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</si>
  <si>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</si>
  <si>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</si>
  <si>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</si>
  <si>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</si>
  <si>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</si>
  <si>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</si>
  <si>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</si>
  <si>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</si>
  <si>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</si>
  <si>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</si>
  <si>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</si>
  <si>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</si>
  <si>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</si>
  <si>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</si>
  <si>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</si>
  <si>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</si>
  <si>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</si>
  <si>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</si>
  <si>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</si>
  <si>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</si>
  <si>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</si>
  <si>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</si>
  <si>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</si>
  <si>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</si>
  <si>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</si>
  <si>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</si>
  <si>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</si>
  <si>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</si>
  <si>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</si>
  <si>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</si>
  <si>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</si>
  <si>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</si>
  <si>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</si>
  <si>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</si>
  <si>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</si>
  <si>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</si>
  <si>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</si>
  <si>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</si>
  <si>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</si>
  <si>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</si>
  <si>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</si>
  <si>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</si>
  <si>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</si>
  <si>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</si>
  <si>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</si>
  <si>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</si>
  <si>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</si>
  <si>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</si>
  <si>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</si>
  <si>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</si>
  <si>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</si>
  <si>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</si>
  <si>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</si>
  <si>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</si>
  <si>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</si>
  <si>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</si>
  <si>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</si>
  <si>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</si>
  <si>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</si>
  <si>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</si>
  <si>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</si>
  <si>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</si>
  <si>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</si>
  <si>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</si>
  <si>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</si>
  <si>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</si>
  <si>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</si>
  <si>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</si>
  <si>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</si>
  <si>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</si>
  <si>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</si>
  <si>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</si>
  <si>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</si>
  <si>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</si>
  <si>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</si>
  <si>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</si>
  <si>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</si>
  <si>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</si>
  <si>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</si>
  <si>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</si>
  <si>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</si>
  <si>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</si>
  <si>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</si>
  <si>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</si>
  <si>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</si>
  <si>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</si>
  <si>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</si>
  <si>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</si>
  <si>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</si>
  <si>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</si>
  <si>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</si>
  <si>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</si>
  <si>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</si>
  <si>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</si>
  <si>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</si>
  <si>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</si>
  <si>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</si>
  <si>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</si>
  <si>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</si>
  <si>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</si>
  <si>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</si>
  <si>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</si>
  <si>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</si>
  <si>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</si>
  <si>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</si>
  <si>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</si>
  <si>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</si>
  <si>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</si>
  <si>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</si>
  <si>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</si>
  <si>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</si>
  <si>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</si>
  <si>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</si>
  <si>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</si>
  <si>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</si>
  <si>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</si>
  <si>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</si>
  <si>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</si>
  <si>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</si>
  <si>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</si>
  <si>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</si>
  <si>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</si>
  <si>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</si>
  <si>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</si>
  <si>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</si>
  <si>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</si>
  <si>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</si>
  <si>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</si>
  <si>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</si>
  <si>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</si>
  <si>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</si>
  <si>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</si>
  <si>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</si>
  <si>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</si>
  <si>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</si>
  <si>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</si>
  <si>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</si>
  <si>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</si>
  <si>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</si>
  <si>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</si>
  <si>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</si>
  <si>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</si>
  <si>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</si>
  <si>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</si>
  <si>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</si>
  <si>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</si>
  <si>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</si>
  <si>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</si>
  <si>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</si>
  <si>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</si>
  <si>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</si>
  <si>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</si>
  <si>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</si>
  <si>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</si>
  <si>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</si>
  <si>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</si>
  <si>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</si>
  <si>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</si>
  <si>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</si>
  <si>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</si>
  <si>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</si>
  <si>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</si>
  <si>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</si>
  <si>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</si>
  <si>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</si>
  <si>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</si>
  <si>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</si>
  <si>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</si>
  <si>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</si>
  <si>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</si>
  <si>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</si>
  <si>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</si>
  <si>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</si>
  <si>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</si>
  <si>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</si>
  <si>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</si>
  <si>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</si>
  <si>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</si>
  <si>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</si>
  <si>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</si>
  <si>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</si>
  <si>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</si>
  <si>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</si>
  <si>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</si>
  <si>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</si>
  <si>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</si>
  <si>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</si>
  <si>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</si>
  <si>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</si>
  <si>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</si>
  <si>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</si>
  <si>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</si>
  <si>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</si>
  <si>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</si>
  <si>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</si>
  <si>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</si>
  <si>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</si>
  <si>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</si>
  <si>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</si>
  <si>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</si>
  <si>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</si>
  <si>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</si>
  <si>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</si>
  <si>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</si>
  <si>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</si>
  <si>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</si>
  <si>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</si>
  <si>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</si>
  <si>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</si>
  <si>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</si>
  <si>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</si>
  <si>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</si>
  <si>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</si>
  <si>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</si>
  <si>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</si>
  <si>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</si>
  <si>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</si>
  <si>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</si>
  <si>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</si>
  <si>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</si>
  <si>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</si>
  <si>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</si>
  <si>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</si>
  <si>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</si>
  <si>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</si>
  <si>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</si>
  <si>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</si>
  <si>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</si>
  <si>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</si>
  <si>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</si>
  <si>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</si>
  <si>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</si>
  <si>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</si>
  <si>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</si>
  <si>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</si>
  <si>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</si>
  <si>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</si>
  <si>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</si>
  <si>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</si>
  <si>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</si>
  <si>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</si>
  <si>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</si>
  <si>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</si>
  <si>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</si>
  <si>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</si>
  <si>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</si>
  <si>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</si>
  <si>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</si>
  <si>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</si>
  <si>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</si>
  <si>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</si>
  <si>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</si>
  <si>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</si>
  <si>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</si>
  <si>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</si>
  <si>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</si>
  <si>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</si>
  <si>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</si>
  <si>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</si>
  <si>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</si>
  <si>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</si>
  <si>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</si>
  <si>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</si>
  <si>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</si>
  <si>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</si>
  <si>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</si>
  <si>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</si>
  <si>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</si>
  <si>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</si>
  <si>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</si>
  <si>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</si>
  <si>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</si>
  <si>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</si>
  <si>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</si>
  <si>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</si>
  <si>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</si>
  <si>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</si>
  <si>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</si>
  <si>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</si>
  <si>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</si>
  <si>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</si>
  <si>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</si>
  <si>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</si>
  <si>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</si>
  <si>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</si>
  <si>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</si>
  <si>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</si>
  <si>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</si>
  <si>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</si>
  <si>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</si>
  <si>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</si>
  <si>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</si>
  <si>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</si>
  <si>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</si>
  <si>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</si>
  <si>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</si>
  <si>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</si>
  <si>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</si>
  <si>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</si>
  <si>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</si>
  <si>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</si>
  <si>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</si>
  <si>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</si>
  <si>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</si>
  <si>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</si>
  <si>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</si>
  <si>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</si>
  <si>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</si>
  <si>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</si>
  <si>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</si>
  <si>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</si>
  <si>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</si>
  <si>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</si>
  <si>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</si>
  <si>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</si>
  <si>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</si>
  <si>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</si>
  <si>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</si>
  <si>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</si>
  <si>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</si>
  <si>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</si>
  <si>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</si>
  <si>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</si>
  <si>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</si>
  <si>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</si>
  <si>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</si>
  <si>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</si>
  <si>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</si>
  <si>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</si>
  <si>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</si>
  <si>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</si>
  <si>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</si>
  <si>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</si>
  <si>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</si>
  <si>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</si>
  <si>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</si>
  <si>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</si>
  <si>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</si>
  <si>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</si>
  <si>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</si>
  <si>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</si>
  <si>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</si>
  <si>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</si>
  <si>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</si>
  <si>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</si>
  <si>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</si>
  <si>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</si>
  <si>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</si>
  <si>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</si>
  <si>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</si>
  <si>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</si>
  <si>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</si>
  <si>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</si>
  <si>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</si>
  <si>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</si>
  <si>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</si>
  <si>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</si>
  <si>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</si>
  <si>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</si>
  <si>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</si>
  <si>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</si>
  <si>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</si>
  <si>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</si>
  <si>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</si>
  <si>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</si>
  <si>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</si>
  <si>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</si>
  <si>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</si>
  <si>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</si>
  <si>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</si>
  <si>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</si>
  <si>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</si>
  <si>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</si>
  <si>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</si>
  <si>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</si>
  <si>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</si>
  <si>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</si>
  <si>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</si>
  <si>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</si>
  <si>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</si>
  <si>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</si>
  <si>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</si>
  <si>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</si>
  <si>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</si>
  <si>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</si>
  <si>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</si>
  <si>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</si>
  <si>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</si>
  <si>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</si>
  <si>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</si>
  <si>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</si>
  <si>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</si>
  <si>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</si>
  <si>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</si>
  <si>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</si>
  <si>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</si>
  <si>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</si>
  <si>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</si>
  <si>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</si>
  <si>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</si>
  <si>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</si>
  <si>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</si>
  <si>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</si>
  <si>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</si>
  <si>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</si>
  <si>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</si>
  <si>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</si>
  <si>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</si>
  <si>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</si>
  <si>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</si>
  <si>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</si>
  <si>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</si>
  <si>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</si>
  <si>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</si>
  <si>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</si>
  <si>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</si>
  <si>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</si>
  <si>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</si>
  <si>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</si>
  <si>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</si>
  <si>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</si>
  <si>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</si>
  <si>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</si>
  <si>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</si>
  <si>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</si>
  <si>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</si>
  <si>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</si>
  <si>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</si>
  <si>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</si>
  <si>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</si>
  <si>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</si>
  <si>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</si>
  <si>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</si>
  <si>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</si>
  <si>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</si>
  <si>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</si>
  <si>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</si>
  <si>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</si>
  <si>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</si>
  <si>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</si>
  <si>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</si>
  <si>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</si>
  <si>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</si>
  <si>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</si>
  <si>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</si>
  <si>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</si>
  <si>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</si>
  <si>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</si>
  <si>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</si>
  <si>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</si>
  <si>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</si>
  <si>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</si>
  <si>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</si>
  <si>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</si>
  <si>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</si>
  <si>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</si>
  <si>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</si>
  <si>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</si>
  <si>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</si>
  <si>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</si>
  <si>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</si>
  <si>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</si>
  <si>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</si>
  <si>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</si>
  <si>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</si>
  <si>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</si>
  <si>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</si>
  <si>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</si>
  <si>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</si>
  <si>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</si>
  <si>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</si>
  <si>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</si>
  <si>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</si>
  <si>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</si>
  <si>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</si>
  <si>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</si>
  <si>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</si>
  <si>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</si>
  <si>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</si>
  <si>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</si>
  <si>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</si>
  <si>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</si>
  <si>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</si>
  <si>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</si>
  <si>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</si>
  <si>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</si>
  <si>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</si>
  <si>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</si>
  <si>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</si>
  <si>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</si>
  <si>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</si>
  <si>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</si>
  <si>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</si>
  <si>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</si>
  <si>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</si>
  <si>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</si>
  <si>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</si>
  <si>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</si>
  <si>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</si>
  <si>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</si>
  <si>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</si>
  <si>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</si>
  <si>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</si>
  <si>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</si>
  <si>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</si>
  <si>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</si>
  <si>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</si>
  <si>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</si>
  <si>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</si>
  <si>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</si>
  <si>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</si>
  <si>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</si>
  <si>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</si>
  <si>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</si>
  <si>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</si>
  <si>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</si>
  <si>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</si>
  <si>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</si>
  <si>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</si>
  <si>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</si>
  <si>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</si>
  <si>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</si>
  <si>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</si>
  <si>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</si>
  <si>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</si>
  <si>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</si>
  <si>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</si>
  <si>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</si>
  <si>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</si>
  <si>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</si>
  <si>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</si>
  <si>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</si>
  <si>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</si>
  <si>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</si>
  <si>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</si>
  <si>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</si>
  <si>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</si>
  <si>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</si>
  <si>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</si>
  <si>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</si>
  <si>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</si>
  <si>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</si>
  <si>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</si>
  <si>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</si>
  <si>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</si>
  <si>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</si>
  <si>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</si>
  <si>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</si>
  <si>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</si>
  <si>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</si>
  <si>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</si>
  <si>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</si>
  <si>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</si>
  <si>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</si>
  <si>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</si>
  <si>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</si>
  <si>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</si>
  <si>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</si>
  <si>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</si>
  <si>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</si>
  <si>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</si>
  <si>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</si>
  <si>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</si>
  <si>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</si>
  <si>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</si>
  <si>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</si>
  <si>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</si>
  <si>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</si>
  <si>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</si>
  <si>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</si>
  <si>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</si>
  <si>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</si>
  <si>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</si>
  <si>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</si>
  <si>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</si>
  <si>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</si>
  <si>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</si>
  <si>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</si>
  <si>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</si>
  <si>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</si>
  <si>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</si>
  <si>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</si>
  <si>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</si>
  <si>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</si>
  <si>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</si>
  <si>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</si>
  <si>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</si>
  <si>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</si>
  <si>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</si>
  <si>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</si>
  <si>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</si>
  <si>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</si>
  <si>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</si>
  <si>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</si>
  <si>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</si>
  <si>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</si>
  <si>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</si>
  <si>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</si>
  <si>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</si>
  <si>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</si>
  <si>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</si>
  <si>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</si>
  <si>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</si>
  <si>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</si>
  <si>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</si>
  <si>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</si>
  <si>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</si>
  <si>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</si>
  <si>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</si>
  <si>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</si>
  <si>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</si>
  <si>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</si>
  <si>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</si>
  <si>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</si>
  <si>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</si>
  <si>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</si>
  <si>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</si>
  <si>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</si>
  <si>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</si>
  <si>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</si>
  <si>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</si>
  <si>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</si>
  <si>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</si>
  <si>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</si>
  <si>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</si>
  <si>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</si>
  <si>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</si>
  <si>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</si>
  <si>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</si>
  <si>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</si>
  <si>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</si>
  <si>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</si>
  <si>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</si>
  <si>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</si>
  <si>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</si>
  <si>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</si>
  <si>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</si>
  <si>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</si>
  <si>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</si>
  <si>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</si>
  <si>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</si>
  <si>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</si>
  <si>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</si>
  <si>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</si>
  <si>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</si>
  <si>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</si>
  <si>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</si>
  <si>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</si>
  <si>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</si>
  <si>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</si>
  <si>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</si>
  <si>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</si>
  <si>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</si>
  <si>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</si>
  <si>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</si>
  <si>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</si>
  <si>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</si>
  <si>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</si>
  <si>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</si>
  <si>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</si>
  <si>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</si>
  <si>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</si>
  <si>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</si>
  <si>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</si>
  <si>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</si>
  <si>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</si>
  <si>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</si>
  <si>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</si>
  <si>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</si>
  <si>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</si>
  <si>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</si>
  <si>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</si>
  <si>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</si>
  <si>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</si>
  <si>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</si>
  <si>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</si>
  <si>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</si>
  <si>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</si>
  <si>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</si>
  <si>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</si>
  <si>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</si>
  <si>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</si>
  <si>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</si>
  <si>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</si>
  <si>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</si>
  <si>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</si>
  <si>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</si>
  <si>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</si>
  <si>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</si>
  <si>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</si>
  <si>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</si>
  <si>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</si>
  <si>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</si>
  <si>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</si>
  <si>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</si>
  <si>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</si>
  <si>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</si>
  <si>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</si>
  <si>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</si>
  <si>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</si>
  <si>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</si>
  <si>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</si>
  <si>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</si>
  <si>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</si>
  <si>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</si>
  <si>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</si>
  <si>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</si>
  <si>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</si>
  <si>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</si>
  <si>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</si>
  <si>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</si>
  <si>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</si>
  <si>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</si>
  <si>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</si>
  <si>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</si>
  <si>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</si>
  <si>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</si>
  <si>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</si>
  <si>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</si>
  <si>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</si>
  <si>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</si>
  <si>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</si>
  <si>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</si>
  <si>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</si>
  <si>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</si>
  <si>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</si>
  <si>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</si>
  <si>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</si>
  <si>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</si>
  <si>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</si>
  <si>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</si>
  <si>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</si>
  <si>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</si>
  <si>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</si>
  <si>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</si>
  <si>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</si>
  <si>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</si>
  <si>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</si>
  <si>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</si>
  <si>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</si>
  <si>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</si>
  <si>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</si>
  <si>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</si>
  <si>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</si>
  <si>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</si>
  <si>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</si>
  <si>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</si>
  <si>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</si>
  <si>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</si>
  <si>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</si>
  <si>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</si>
  <si>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</si>
  <si>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</si>
  <si>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</si>
  <si>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</si>
  <si>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</si>
  <si>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</si>
  <si>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</si>
  <si>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</si>
  <si>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</si>
  <si>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</si>
  <si>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</si>
  <si>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</si>
  <si>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</si>
  <si>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</si>
  <si>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</si>
  <si>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</si>
  <si>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</si>
  <si>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</si>
  <si>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</si>
  <si>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</si>
  <si>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</si>
  <si>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</si>
  <si>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</si>
  <si>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</si>
  <si>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</si>
  <si>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</si>
  <si>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</si>
  <si>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</si>
  <si>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</si>
  <si>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</si>
  <si>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</si>
  <si>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</si>
  <si>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</si>
  <si>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</si>
  <si>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</si>
  <si>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</si>
  <si>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</si>
  <si>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</si>
  <si>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</si>
  <si>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</si>
  <si>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</si>
  <si>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</si>
  <si>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</si>
  <si>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</si>
  <si>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</si>
  <si>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</si>
  <si>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</si>
  <si>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</si>
  <si>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</si>
  <si>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</si>
  <si>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</si>
  <si>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</si>
  <si>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</si>
  <si>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</si>
  <si>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</si>
  <si>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</si>
  <si>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</si>
  <si>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</si>
  <si>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</si>
  <si>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</si>
  <si>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</si>
  <si>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</si>
  <si>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</si>
  <si>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</si>
  <si>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</si>
  <si>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</si>
  <si>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</si>
  <si>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</si>
  <si>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</si>
  <si>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</si>
  <si>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</si>
  <si>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</si>
  <si>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</si>
  <si>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</si>
  <si>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</si>
  <si>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</si>
  <si>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</si>
  <si>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</si>
  <si>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</si>
  <si>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</si>
  <si>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</si>
  <si>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</si>
  <si>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</si>
  <si>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</si>
  <si>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</si>
  <si>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</si>
  <si>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</si>
  <si>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</si>
  <si>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</si>
  <si>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</si>
  <si>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</si>
  <si>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</si>
  <si>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</si>
  <si>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</si>
  <si>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</si>
  <si>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</si>
  <si>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</si>
  <si>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</si>
  <si>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</si>
  <si>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</si>
  <si>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</si>
  <si>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</si>
  <si>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</si>
  <si>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</si>
  <si>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</si>
  <si>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</si>
  <si>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</si>
  <si>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</si>
  <si>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</si>
  <si>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</si>
  <si>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</si>
  <si>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</si>
  <si>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</si>
  <si>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</si>
  <si>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</si>
  <si>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</si>
  <si>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</si>
  <si>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</si>
  <si>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</si>
  <si>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</si>
  <si>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</si>
  <si>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</si>
  <si>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</si>
  <si>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</si>
  <si>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</si>
  <si>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</si>
  <si>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</si>
  <si>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</si>
  <si>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</si>
  <si>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</si>
  <si>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</si>
  <si>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</si>
  <si>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</si>
  <si>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</si>
  <si>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</si>
  <si>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</si>
  <si>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</si>
  <si>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</si>
  <si>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</si>
  <si>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</si>
  <si>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</si>
  <si>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</si>
  <si>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</si>
  <si>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</si>
  <si>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</si>
  <si>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</si>
  <si>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</si>
  <si>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</si>
  <si>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</si>
  <si>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</si>
  <si>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</si>
  <si>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</si>
  <si>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</si>
  <si>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</si>
  <si>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</si>
  <si>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</si>
  <si>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</si>
  <si>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</si>
  <si>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</si>
  <si>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</si>
  <si>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</si>
  <si>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</si>
  <si>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</si>
  <si>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</si>
  <si>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</si>
  <si>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</si>
  <si>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</si>
  <si>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</si>
  <si>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</si>
  <si>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</si>
  <si>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</si>
  <si>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</si>
  <si>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</si>
  <si>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</si>
  <si>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</si>
  <si>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</si>
  <si>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</si>
  <si>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</si>
  <si>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</si>
  <si>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</si>
  <si>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</si>
  <si>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</si>
  <si>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</si>
  <si>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</si>
  <si>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</si>
  <si>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</si>
  <si>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</si>
  <si>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</si>
  <si>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</si>
  <si>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</si>
  <si>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</si>
  <si>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</si>
  <si>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</si>
  <si>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</si>
  <si>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</si>
  <si>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</si>
  <si>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</si>
  <si>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</si>
  <si>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</si>
  <si>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</si>
  <si>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</si>
  <si>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</si>
  <si>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</si>
  <si>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</si>
  <si>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</si>
  <si>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</si>
  <si>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</si>
  <si>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</si>
  <si>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</si>
  <si>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</si>
  <si>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</si>
  <si>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</si>
  <si>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</si>
  <si>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</si>
  <si>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</si>
  <si>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</si>
  <si>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</si>
  <si>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</si>
  <si>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</si>
  <si>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</si>
  <si>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</si>
  <si>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</si>
  <si>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</si>
  <si>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</si>
  <si>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</si>
  <si>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</si>
  <si>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</si>
  <si>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</si>
  <si>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</si>
  <si>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</si>
  <si>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</si>
  <si>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</si>
  <si>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</si>
  <si>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</si>
  <si>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</si>
  <si>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</si>
  <si>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</si>
  <si>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</si>
  <si>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</si>
  <si>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</si>
  <si>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</si>
  <si>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</si>
  <si>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</si>
  <si>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</si>
  <si>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</si>
  <si>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</si>
  <si>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</si>
  <si>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</si>
  <si>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</si>
  <si>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</si>
  <si>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</si>
  <si>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</si>
  <si>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</si>
  <si>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</si>
  <si>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</si>
  <si>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</si>
  <si>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</si>
  <si>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</si>
  <si>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</si>
  <si>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</si>
  <si>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</si>
  <si>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</si>
  <si>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</si>
  <si>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</si>
  <si>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</si>
  <si>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</si>
  <si>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</si>
  <si>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</si>
  <si>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</si>
  <si>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</si>
  <si>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</si>
  <si>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</si>
  <si>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</si>
  <si>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</si>
  <si>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</si>
  <si>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</si>
  <si>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</si>
  <si>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</si>
  <si>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</si>
  <si>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</si>
  <si>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</si>
  <si>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</si>
  <si>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</si>
  <si>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</si>
  <si>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</si>
  <si>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</si>
  <si>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</si>
  <si>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</si>
  <si>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</si>
  <si>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</si>
  <si>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</si>
  <si>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</si>
  <si>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</si>
  <si>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</si>
  <si>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</si>
  <si>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</si>
  <si>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</si>
  <si>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</si>
  <si>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</si>
  <si>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</si>
  <si>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</si>
  <si>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</si>
  <si>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</si>
  <si>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</si>
  <si>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</si>
  <si>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</si>
  <si>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</si>
  <si>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</si>
  <si>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</si>
  <si>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</si>
  <si>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</si>
  <si>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</si>
  <si>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</si>
  <si>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</si>
  <si>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</si>
  <si>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</si>
  <si>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</si>
  <si>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</si>
  <si>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</si>
  <si>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</si>
  <si>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</si>
  <si>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</si>
  <si>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</si>
  <si>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</si>
  <si>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</si>
  <si>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</si>
  <si>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</si>
  <si>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</si>
  <si>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</si>
  <si>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</si>
  <si>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</si>
  <si>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</si>
  <si>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</si>
  <si>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</si>
  <si>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</si>
  <si>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</si>
  <si>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</si>
  <si>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</si>
  <si>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</si>
  <si>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</si>
  <si>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</si>
  <si>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</si>
  <si>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</si>
  <si>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</si>
  <si>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</si>
  <si>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</si>
  <si>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</si>
  <si>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</si>
  <si>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</si>
  <si>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</si>
  <si>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</si>
  <si>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</si>
  <si>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</si>
  <si>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</si>
  <si>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</si>
  <si>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</si>
  <si>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</si>
  <si>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</si>
  <si>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</si>
  <si>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</si>
  <si>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</si>
  <si>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</si>
  <si>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</si>
  <si>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</si>
  <si>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</si>
  <si>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</si>
  <si>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</si>
  <si>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</si>
  <si>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</si>
  <si>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</si>
  <si>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</si>
  <si>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</si>
  <si>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</si>
  <si>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</si>
  <si>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</si>
  <si>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</si>
  <si>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</si>
  <si>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</si>
  <si>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</si>
  <si>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</si>
  <si>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</si>
  <si>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</si>
  <si>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</si>
  <si>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</si>
  <si>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</si>
  <si>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</si>
  <si>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</si>
  <si>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</si>
  <si>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</si>
  <si>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</si>
  <si>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</si>
  <si>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</si>
  <si>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</si>
  <si>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</si>
  <si>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</si>
  <si>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</si>
  <si>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</si>
  <si>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</si>
  <si>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</si>
  <si>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</si>
  <si>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</si>
  <si>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</si>
  <si>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</si>
  <si>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</si>
  <si>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</si>
  <si>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</si>
  <si>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</si>
  <si>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</si>
  <si>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</si>
  <si>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</si>
  <si>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</si>
  <si>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</si>
  <si>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</si>
  <si>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</si>
  <si>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</si>
  <si>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</si>
  <si>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</si>
  <si>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</si>
  <si>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</si>
  <si>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</si>
  <si>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</si>
  <si>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</si>
  <si>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</si>
  <si>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</si>
  <si>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</si>
  <si>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</si>
  <si>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</si>
  <si>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</si>
  <si>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</si>
  <si>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</si>
  <si>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</si>
  <si>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</si>
  <si>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</si>
  <si>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</si>
  <si>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</si>
  <si>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</si>
  <si>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</si>
  <si>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</si>
  <si>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</si>
  <si>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</si>
  <si>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</si>
  <si>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</si>
  <si>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</si>
  <si>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</si>
  <si>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</si>
  <si>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</si>
  <si>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</si>
  <si>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</si>
  <si>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</si>
  <si>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</si>
  <si>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</si>
  <si>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</si>
  <si>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</si>
  <si>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</si>
  <si>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</si>
  <si>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</si>
  <si>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</si>
  <si>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</si>
  <si>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</si>
  <si>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</si>
  <si>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</si>
  <si>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</si>
  <si>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</si>
  <si>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</si>
  <si>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</si>
  <si>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</si>
  <si>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</si>
  <si>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</si>
  <si>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</si>
  <si>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</si>
  <si>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</si>
  <si>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</si>
  <si>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</si>
  <si>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</si>
  <si>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</si>
  <si>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</si>
  <si>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</si>
  <si>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</si>
  <si>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</si>
  <si>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</si>
  <si>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</si>
  <si>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</si>
  <si>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</si>
  <si>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</si>
  <si>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</si>
  <si>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</si>
  <si>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</si>
  <si>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</si>
  <si>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</si>
  <si>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</si>
  <si>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</si>
  <si>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</si>
  <si>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</si>
  <si>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</si>
  <si>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</si>
  <si>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</si>
  <si>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</si>
  <si>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</si>
  <si>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</si>
  <si>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</si>
  <si>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</si>
  <si>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</si>
  <si>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</si>
  <si>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</si>
  <si>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</si>
  <si>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</si>
  <si>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</si>
  <si>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</si>
  <si>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</si>
  <si>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</si>
  <si>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</si>
  <si>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</si>
  <si>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</si>
  <si>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</si>
  <si>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</si>
  <si>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</si>
  <si>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</si>
  <si>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</si>
  <si>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</si>
  <si>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</si>
  <si>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</si>
  <si>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</si>
  <si>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</si>
  <si>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</si>
  <si>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</si>
  <si>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</si>
  <si>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</si>
  <si>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</si>
  <si>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</si>
  <si>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</si>
  <si>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</si>
  <si>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</si>
  <si>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</si>
  <si>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</si>
  <si>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</si>
  <si>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</si>
  <si>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</si>
  <si>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</si>
  <si>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</si>
  <si>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</si>
  <si>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</si>
  <si>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</si>
  <si>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</si>
  <si>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</si>
  <si>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</si>
  <si>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</si>
  <si>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</si>
  <si>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</si>
  <si>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</si>
  <si>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</si>
  <si>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</si>
  <si>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</si>
  <si>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</si>
  <si>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</si>
  <si>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</si>
  <si>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</si>
  <si>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</si>
  <si>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</si>
  <si>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</si>
  <si>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</si>
  <si>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</si>
  <si>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</si>
  <si>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</si>
  <si>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</si>
  <si>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</si>
  <si>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</si>
  <si>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</si>
  <si>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</si>
  <si>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</si>
  <si>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</si>
  <si>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</si>
  <si>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</si>
  <si>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</si>
  <si>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</si>
  <si>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</si>
  <si>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</si>
  <si>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</si>
  <si>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</si>
  <si>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</si>
  <si>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</si>
  <si>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</si>
  <si>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</si>
  <si>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</si>
  <si>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</si>
  <si>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</si>
  <si>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</si>
  <si>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</si>
  <si>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</si>
  <si>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</si>
  <si>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</si>
  <si>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</si>
  <si>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</si>
  <si>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</si>
  <si>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</si>
  <si>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</si>
  <si>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</si>
  <si>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</si>
  <si>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</si>
  <si>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</si>
  <si>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</si>
  <si>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</si>
  <si>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</si>
  <si>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</si>
  <si>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</si>
  <si>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</si>
  <si>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</si>
  <si>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</si>
  <si>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</si>
  <si>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</si>
  <si>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</si>
  <si>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</si>
  <si>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</si>
  <si>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</si>
  <si>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</si>
  <si>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</si>
  <si>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</si>
  <si>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</si>
  <si>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</si>
  <si>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</si>
  <si>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</si>
  <si>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</si>
  <si>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</si>
  <si>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</si>
  <si>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</si>
  <si>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</si>
  <si>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</si>
  <si>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</si>
  <si>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</si>
  <si>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</si>
  <si>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</si>
  <si>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</si>
  <si>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</si>
  <si>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</si>
  <si>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</si>
  <si>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</si>
  <si>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</si>
  <si>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</si>
  <si>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</si>
  <si>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</si>
  <si>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</si>
  <si>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</si>
  <si>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</si>
  <si>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</si>
  <si>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</si>
  <si>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</si>
  <si>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</si>
  <si>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</si>
  <si>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</si>
  <si>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</si>
  <si>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</si>
  <si>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</si>
  <si>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</si>
  <si>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</si>
  <si>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</si>
  <si>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</si>
  <si>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</si>
  <si>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</si>
  <si>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</si>
  <si>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</si>
  <si>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</si>
  <si>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</si>
  <si>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</si>
  <si>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</si>
  <si>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</si>
  <si>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</si>
  <si>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</si>
  <si>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</si>
  <si>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</si>
  <si>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</si>
  <si>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</si>
  <si>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</si>
  <si>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</si>
  <si>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</si>
  <si>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</si>
  <si>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</si>
  <si>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</si>
  <si>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</si>
  <si>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</si>
  <si>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</si>
  <si>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</si>
  <si>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</si>
  <si>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</si>
  <si>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</si>
  <si>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</si>
  <si>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</si>
  <si>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</si>
  <si>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</si>
  <si>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</si>
  <si>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</si>
  <si>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</si>
  <si>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</si>
  <si>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</si>
  <si>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</si>
  <si>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</si>
  <si>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</si>
  <si>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</si>
  <si>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</si>
  <si>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</si>
  <si>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</si>
  <si>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</si>
  <si>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</si>
  <si>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</si>
  <si>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</si>
  <si>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</si>
  <si>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</si>
  <si>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</si>
  <si>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</si>
  <si>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</si>
  <si>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</si>
  <si>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</si>
  <si>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</si>
  <si>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</si>
  <si>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</si>
  <si>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</si>
  <si>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</si>
  <si>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</si>
  <si>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</si>
  <si>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</si>
  <si>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</si>
  <si>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</si>
  <si>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</si>
  <si>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</si>
  <si>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</si>
  <si>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</si>
  <si>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</si>
  <si>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</si>
  <si>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</si>
  <si>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</si>
  <si>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</si>
  <si>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</si>
  <si>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</si>
  <si>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</si>
  <si>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</si>
  <si>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</si>
  <si>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</si>
  <si>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</si>
  <si>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</si>
  <si>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</si>
  <si>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</si>
  <si>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</si>
  <si>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</si>
  <si>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</si>
  <si>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</si>
  <si>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</si>
  <si>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</si>
  <si>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</si>
  <si>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</si>
  <si>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</si>
  <si>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</si>
  <si>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</si>
  <si>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</si>
  <si>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</si>
  <si>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</si>
  <si>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</si>
  <si>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</si>
  <si>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</si>
  <si>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</si>
  <si>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</si>
  <si>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</si>
  <si>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</si>
  <si>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</si>
  <si>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</si>
  <si>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</si>
  <si>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</si>
  <si>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</si>
  <si>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</si>
  <si>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</si>
  <si>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</si>
  <si>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</si>
  <si>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</si>
  <si>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</si>
  <si>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</si>
  <si>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</si>
  <si>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</si>
  <si>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</si>
  <si>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</si>
  <si>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</si>
  <si>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</si>
  <si>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</si>
  <si>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</si>
  <si>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</si>
  <si>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</si>
  <si>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</si>
  <si>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</si>
  <si>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</si>
  <si>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</si>
  <si>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</si>
  <si>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</si>
  <si>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</si>
  <si>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</si>
  <si>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</si>
  <si>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</si>
  <si>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</si>
  <si>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</si>
  <si>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</si>
  <si>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</si>
  <si>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</si>
  <si>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</si>
  <si>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</si>
  <si>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</si>
  <si>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</si>
  <si>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</si>
  <si>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</si>
  <si>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</si>
  <si>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</si>
  <si>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</si>
  <si>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</si>
  <si>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</si>
  <si>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</si>
  <si>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</si>
  <si>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</si>
  <si>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</si>
  <si>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</si>
  <si>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</si>
  <si>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</si>
  <si>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</si>
  <si>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</si>
  <si>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</si>
  <si>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</si>
  <si>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</si>
  <si>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</si>
  <si>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</si>
  <si>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</si>
  <si>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</si>
  <si>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</si>
  <si>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</si>
  <si>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</si>
  <si>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</si>
  <si>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</si>
  <si>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</si>
  <si>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</si>
  <si>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</si>
  <si>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</si>
  <si>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</si>
  <si>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</si>
  <si>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</si>
  <si>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</si>
  <si>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</si>
  <si>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</si>
  <si>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</si>
  <si>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</si>
  <si>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</si>
  <si>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</si>
  <si>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</si>
  <si>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</si>
  <si>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</si>
  <si>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</si>
  <si>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</si>
  <si>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</si>
  <si>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</si>
  <si>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</si>
  <si>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</si>
  <si>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</si>
  <si>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</si>
  <si>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</si>
  <si>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</si>
  <si>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</si>
  <si>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</si>
  <si>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</si>
  <si>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</si>
  <si>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</si>
  <si>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</si>
  <si>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</si>
  <si>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</si>
  <si>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</si>
  <si>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</si>
  <si>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</si>
  <si>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</si>
  <si>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</si>
  <si>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</si>
  <si>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</si>
  <si>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</si>
  <si>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</si>
  <si>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</si>
  <si>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</si>
  <si>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</si>
  <si>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</si>
  <si>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</si>
  <si>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</si>
  <si>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</si>
  <si>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</si>
  <si>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</si>
  <si>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</si>
  <si>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</si>
  <si>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</si>
  <si>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</si>
  <si>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</si>
  <si>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</si>
  <si>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</si>
  <si>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</si>
  <si>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</si>
  <si>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</si>
  <si>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</si>
  <si>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</si>
  <si>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</si>
  <si>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</si>
  <si>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</si>
  <si>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</si>
  <si>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</si>
  <si>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</si>
  <si>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</si>
  <si>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</si>
  <si>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</si>
  <si>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</si>
  <si>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</si>
  <si>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</si>
  <si>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</si>
  <si>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</si>
  <si>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</si>
  <si>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</si>
  <si>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</si>
  <si>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</si>
  <si>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</si>
  <si>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</si>
  <si>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</si>
  <si>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</si>
  <si>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</si>
  <si>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</si>
  <si>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</si>
  <si>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</si>
  <si>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</si>
  <si>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</si>
  <si>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</si>
  <si>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</si>
  <si>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</si>
  <si>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</si>
  <si>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</si>
  <si>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</si>
  <si>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</si>
  <si>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</si>
  <si>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</si>
  <si>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</si>
  <si>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</si>
  <si>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</si>
  <si>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</si>
  <si>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</si>
  <si>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</si>
  <si>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</si>
  <si>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</si>
  <si>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</si>
  <si>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</si>
  <si>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</si>
  <si>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</si>
  <si>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</si>
  <si>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</si>
  <si>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</si>
  <si>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</si>
  <si>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</si>
  <si>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</si>
  <si>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</si>
  <si>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</si>
  <si>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</si>
  <si>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</si>
  <si>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</si>
  <si>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</si>
  <si>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</si>
  <si>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</si>
  <si>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</si>
  <si>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</si>
  <si>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</si>
  <si>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</si>
  <si>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</si>
  <si>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</si>
  <si>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</si>
  <si>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</si>
  <si>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</si>
  <si>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</si>
  <si>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</si>
  <si>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</si>
  <si>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</si>
  <si>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</si>
  <si>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</si>
  <si>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</si>
  <si>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</si>
  <si>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</si>
  <si>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</si>
  <si>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</si>
  <si>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</si>
  <si>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</si>
  <si>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</si>
  <si>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</si>
  <si>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</si>
  <si>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</si>
  <si>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</si>
  <si>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</si>
  <si>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</si>
  <si>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</si>
  <si>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</si>
  <si>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</si>
  <si>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</si>
  <si>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</si>
  <si>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</si>
  <si>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</si>
  <si>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</si>
  <si>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</si>
  <si>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</si>
  <si>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</si>
  <si>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</si>
  <si>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</si>
  <si>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</si>
  <si>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</si>
  <si>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</si>
  <si>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</si>
  <si>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</si>
  <si>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</si>
  <si>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</si>
  <si>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</si>
  <si>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</si>
  <si>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</si>
  <si>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</si>
  <si>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</si>
  <si>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</si>
  <si>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</si>
  <si>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</si>
  <si>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</si>
  <si>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</si>
  <si>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</si>
  <si>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</si>
  <si>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</si>
  <si>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</si>
  <si>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</si>
  <si>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</si>
  <si>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</si>
  <si>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</si>
  <si>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</si>
  <si>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</si>
  <si>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</si>
  <si>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</si>
  <si>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</si>
  <si>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</si>
  <si>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</si>
  <si>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</si>
  <si>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</si>
  <si>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</si>
  <si>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</si>
  <si>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</si>
  <si>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</si>
  <si>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</si>
  <si>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</si>
  <si>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</si>
  <si>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</si>
  <si>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</si>
  <si>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</si>
  <si>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</si>
  <si>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</si>
  <si>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</si>
  <si>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</si>
  <si>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</si>
  <si>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</si>
  <si>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</si>
  <si>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</si>
  <si>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</si>
  <si>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</si>
  <si>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</si>
  <si>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</si>
  <si>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</si>
  <si>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</si>
  <si>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</si>
  <si>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</si>
  <si>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</si>
  <si>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</si>
  <si>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</si>
  <si>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</si>
  <si>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</si>
  <si>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</si>
  <si>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</si>
  <si>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</si>
  <si>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</si>
  <si>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</si>
  <si>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</si>
  <si>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</si>
  <si>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</si>
  <si>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</si>
  <si>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</si>
  <si>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</si>
  <si>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</si>
  <si>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</si>
  <si>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</si>
  <si>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</si>
  <si>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</si>
  <si>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</si>
  <si>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</si>
  <si>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</si>
  <si>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</si>
  <si>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</si>
  <si>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</si>
  <si>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</si>
  <si>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</si>
  <si>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</si>
  <si>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</si>
  <si>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</si>
  <si>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</si>
  <si>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</si>
  <si>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</si>
  <si>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</si>
  <si>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</si>
  <si>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</si>
  <si>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</si>
  <si>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</si>
  <si>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</si>
  <si>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</si>
  <si>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</si>
  <si>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</si>
  <si>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</si>
  <si>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</si>
  <si>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</si>
  <si>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</si>
  <si>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</si>
  <si>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</si>
  <si>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</si>
  <si>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</si>
  <si>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</si>
  <si>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</si>
  <si>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</si>
  <si>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</si>
  <si>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</si>
  <si>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</si>
  <si>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</si>
  <si>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</si>
  <si>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</si>
  <si>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</si>
  <si>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</si>
  <si>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</si>
  <si>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</si>
  <si>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</si>
  <si>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</si>
  <si>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</si>
  <si>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</si>
  <si>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</si>
  <si>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</si>
  <si>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</si>
  <si>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</si>
  <si>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</si>
  <si>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</si>
  <si>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</si>
  <si>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</si>
  <si>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</si>
  <si>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</si>
  <si>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</si>
  <si>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</si>
  <si>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</si>
  <si>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</si>
  <si>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</si>
  <si>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</si>
  <si>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</si>
  <si>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</si>
  <si>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</si>
  <si>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</si>
  <si>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</si>
  <si>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</si>
  <si>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</si>
  <si>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</si>
  <si>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</si>
  <si>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</si>
  <si>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</si>
  <si>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</si>
  <si>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</si>
  <si>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</si>
  <si>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</si>
  <si>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</si>
  <si>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</si>
  <si>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</si>
  <si>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</si>
  <si>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</si>
  <si>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</si>
  <si>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</si>
  <si>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</si>
  <si>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</si>
  <si>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</si>
  <si>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</si>
  <si>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</si>
  <si>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</si>
  <si>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</si>
  <si>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</si>
  <si>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</si>
  <si>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</si>
  <si>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</si>
  <si>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</si>
  <si>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</si>
  <si>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</si>
  <si>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</si>
  <si>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</si>
  <si>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</si>
  <si>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</si>
  <si>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</si>
  <si>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</si>
  <si>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</si>
  <si>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</si>
  <si>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</si>
  <si>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</si>
  <si>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</si>
  <si>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</si>
  <si>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</si>
  <si>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</si>
  <si>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</si>
  <si>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</si>
  <si>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</si>
  <si>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</si>
  <si>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</si>
  <si>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</si>
  <si>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</si>
  <si>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</si>
  <si>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</si>
  <si>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</si>
  <si>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</si>
  <si>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</si>
  <si>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</si>
  <si>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</si>
  <si>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</si>
  <si>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</si>
  <si>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</si>
  <si>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</si>
  <si>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</si>
  <si>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</si>
  <si>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</si>
  <si>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</si>
  <si>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</si>
  <si>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</si>
  <si>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</si>
  <si>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</si>
  <si>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</si>
  <si>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</si>
  <si>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</si>
  <si>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</si>
  <si>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</si>
  <si>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</si>
  <si>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</si>
  <si>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</si>
  <si>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</si>
  <si>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</si>
  <si>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</si>
  <si>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</si>
  <si>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</si>
  <si>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</si>
  <si>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</si>
  <si>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</si>
  <si>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</si>
  <si>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</si>
  <si>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</si>
  <si>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</si>
  <si>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</si>
  <si>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</si>
  <si>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</si>
  <si>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</si>
  <si>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</si>
  <si>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</si>
  <si>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</si>
  <si>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</si>
  <si>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</si>
  <si>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</si>
  <si>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</si>
  <si>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</si>
  <si>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</si>
  <si>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</si>
  <si>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</si>
  <si>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</si>
  <si>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</si>
  <si>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</si>
  <si>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</si>
  <si>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</si>
  <si>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</si>
  <si>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</si>
  <si>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</si>
  <si>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</si>
  <si>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</si>
  <si>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</si>
  <si>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</si>
  <si>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</si>
  <si>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</si>
  <si>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</si>
  <si>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</si>
  <si>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</si>
  <si>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</si>
  <si>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</si>
  <si>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</si>
  <si>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</si>
  <si>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</si>
  <si>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</si>
  <si>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</si>
  <si>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</si>
  <si>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</si>
  <si>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</si>
  <si>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</si>
  <si>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</si>
  <si>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</si>
  <si>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</si>
  <si>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</si>
  <si>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</si>
  <si>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</si>
  <si>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</si>
  <si>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</si>
  <si>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</si>
  <si>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</si>
  <si>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</si>
  <si>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</si>
  <si>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</si>
  <si>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</si>
  <si>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</si>
  <si>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</si>
  <si>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</si>
  <si>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</si>
  <si>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</si>
  <si>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</si>
  <si>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</si>
  <si>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</si>
  <si>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</si>
  <si>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</si>
  <si>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</si>
  <si>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</si>
  <si>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</si>
  <si>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</si>
  <si>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</si>
  <si>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</si>
  <si>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</si>
  <si>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</si>
  <si>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</si>
  <si>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</si>
  <si>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</si>
  <si>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</si>
  <si>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</si>
  <si>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</si>
  <si>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</si>
  <si>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</si>
  <si>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</si>
  <si>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</si>
  <si>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</si>
  <si>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</si>
  <si>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</si>
  <si>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</si>
  <si>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</si>
  <si>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</si>
  <si>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</si>
  <si>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</si>
  <si>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</si>
  <si>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</si>
  <si>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</si>
  <si>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</si>
  <si>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</si>
  <si>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</si>
  <si>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</si>
  <si>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</si>
  <si>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</si>
  <si>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</si>
  <si>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</si>
  <si>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</si>
  <si>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</si>
  <si>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</si>
  <si>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</si>
  <si>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</si>
  <si>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</si>
  <si>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</si>
  <si>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</si>
  <si>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</si>
  <si>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</si>
  <si>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</si>
  <si>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</si>
  <si>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</si>
  <si>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</si>
  <si>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</si>
  <si>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</si>
  <si>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</si>
  <si>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</si>
  <si>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</si>
  <si>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</si>
  <si>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</si>
  <si>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</si>
  <si>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</si>
  <si>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</si>
  <si>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</si>
  <si>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</si>
  <si>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</si>
  <si>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</si>
  <si>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</si>
  <si>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</si>
  <si>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</si>
  <si>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</si>
  <si>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</si>
  <si>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</si>
  <si>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</si>
  <si>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</si>
  <si>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</si>
  <si>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</si>
  <si>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</si>
  <si>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</si>
  <si>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</si>
  <si>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</si>
  <si>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</si>
  <si>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</si>
  <si>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</si>
  <si>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</si>
  <si>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</si>
  <si>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</si>
  <si>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</si>
  <si>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</si>
  <si>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</si>
  <si>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</si>
  <si>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</si>
  <si>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</si>
  <si>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</si>
  <si>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</si>
  <si>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</si>
  <si>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</si>
  <si>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</si>
  <si>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</si>
  <si>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</si>
  <si>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</si>
  <si>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</si>
  <si>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</si>
  <si>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</si>
  <si>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</si>
  <si>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</si>
  <si>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</si>
  <si>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</si>
  <si>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</si>
  <si>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</si>
  <si>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</si>
  <si>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</si>
  <si>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</si>
  <si>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</si>
  <si>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</si>
  <si>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</si>
  <si>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</si>
  <si>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</si>
  <si>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</si>
  <si>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</si>
  <si>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</si>
  <si>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</si>
  <si>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</si>
  <si>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</si>
  <si>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</si>
  <si>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</si>
  <si>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</si>
  <si>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</si>
  <si>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</si>
  <si>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</si>
  <si>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</si>
  <si>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</si>
  <si>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</si>
  <si>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</si>
  <si>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</si>
  <si>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</si>
  <si>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</si>
  <si>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</si>
  <si>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</si>
  <si>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</si>
  <si>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</si>
  <si>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</si>
  <si>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</si>
  <si>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</si>
  <si>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</si>
  <si>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</si>
  <si>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</si>
  <si>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</si>
  <si>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</si>
  <si>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</si>
  <si>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</si>
  <si>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</si>
  <si>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</si>
  <si>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</si>
  <si>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</si>
  <si>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</si>
  <si>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</si>
  <si>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</si>
  <si>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</si>
  <si>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</si>
  <si>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</si>
  <si>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</si>
  <si>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</si>
  <si>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</si>
  <si>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</si>
  <si>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</si>
  <si>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</si>
  <si>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</si>
  <si>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</si>
  <si>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</si>
  <si>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</si>
  <si>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</si>
  <si>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</si>
  <si>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</si>
  <si>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</si>
  <si>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</si>
  <si>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</si>
  <si>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</si>
  <si>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</si>
  <si>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</si>
  <si>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</si>
  <si>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</si>
  <si>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</si>
  <si>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</si>
  <si>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</si>
  <si>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</si>
  <si>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</si>
  <si>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</si>
  <si>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</si>
  <si>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</si>
  <si>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</si>
  <si>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</si>
  <si>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</si>
  <si>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</si>
  <si>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</si>
  <si>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</si>
  <si>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</si>
  <si>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</si>
  <si>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</si>
  <si>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</si>
  <si>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</si>
  <si>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</si>
  <si>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</si>
  <si>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</si>
  <si>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</si>
  <si>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</si>
  <si>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</si>
  <si>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</si>
  <si>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</si>
  <si>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</si>
  <si>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</si>
  <si>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</si>
  <si>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</si>
  <si>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</si>
  <si>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</si>
  <si>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</si>
  <si>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</si>
  <si>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</si>
  <si>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</si>
  <si>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</si>
  <si>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</si>
  <si>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</si>
  <si>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</si>
  <si>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</si>
  <si>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</si>
  <si>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</si>
  <si>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</si>
  <si>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</si>
  <si>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</si>
  <si>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</si>
  <si>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</si>
  <si>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</si>
  <si>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</si>
  <si>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</si>
  <si>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</si>
  <si>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</si>
  <si>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</si>
  <si>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</si>
  <si>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</si>
  <si>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</si>
  <si>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</si>
  <si>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</si>
  <si>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</si>
  <si>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</si>
  <si>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</si>
  <si>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</si>
  <si>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</si>
  <si>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</si>
  <si>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</si>
  <si>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</si>
  <si>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</si>
  <si>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</si>
  <si>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</si>
  <si>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</si>
  <si>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</si>
  <si>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</si>
  <si>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</si>
  <si>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</si>
  <si>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</si>
  <si>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</si>
  <si>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</si>
  <si>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</si>
  <si>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</si>
  <si>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</si>
  <si>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</si>
  <si>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</si>
  <si>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</si>
  <si>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</si>
  <si>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</si>
  <si>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</si>
  <si>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</si>
  <si>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</si>
  <si>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</si>
  <si>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</si>
  <si>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</si>
  <si>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</si>
  <si>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</si>
  <si>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</si>
  <si>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</si>
  <si>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</si>
  <si>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</si>
  <si>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</si>
  <si>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</si>
  <si>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</si>
  <si>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</si>
  <si>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</si>
  <si>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</si>
  <si>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</si>
  <si>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</si>
  <si>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</si>
  <si>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</si>
  <si>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</si>
  <si>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</si>
  <si>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</si>
  <si>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</si>
  <si>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</si>
  <si>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</si>
  <si>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</si>
  <si>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</si>
  <si>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</si>
  <si>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</si>
  <si>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</si>
  <si>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</si>
  <si>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</si>
  <si>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</si>
  <si>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</si>
  <si>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</si>
  <si>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</si>
  <si>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</si>
  <si>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</si>
  <si>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</si>
  <si>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</si>
  <si>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</si>
  <si>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</si>
  <si>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</si>
  <si>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</si>
  <si>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</si>
  <si>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</si>
  <si>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</si>
  <si>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</si>
  <si>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</si>
  <si>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</si>
  <si>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</si>
  <si>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</si>
  <si>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</si>
  <si>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</si>
  <si>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</si>
  <si>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</si>
  <si>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</si>
  <si>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</si>
  <si>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</si>
  <si>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</si>
  <si>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</si>
  <si>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</si>
  <si>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</si>
  <si>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</si>
  <si>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</si>
  <si>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</si>
  <si>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</si>
  <si>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</si>
  <si>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</si>
  <si>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</si>
  <si>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</si>
  <si>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</si>
  <si>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</si>
  <si>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</si>
  <si>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</si>
  <si>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</si>
  <si>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</si>
  <si>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</si>
  <si>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</si>
  <si>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</si>
  <si>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</si>
  <si>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</si>
  <si>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</si>
  <si>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</si>
  <si>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</si>
  <si>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</si>
  <si>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</si>
  <si>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</si>
  <si>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</si>
  <si>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</si>
  <si>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</si>
  <si>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</si>
  <si>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</si>
  <si>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</si>
  <si>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</si>
  <si>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</si>
  <si>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</si>
  <si>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</si>
  <si>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</si>
  <si>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</si>
  <si>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</si>
  <si>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</si>
  <si>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</si>
  <si>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</si>
  <si>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</si>
  <si>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</si>
  <si>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</si>
  <si>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</si>
  <si>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</si>
  <si>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</si>
  <si>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</si>
  <si>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</si>
  <si>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</si>
  <si>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</si>
  <si>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</si>
  <si>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</si>
  <si>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</si>
  <si>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</si>
  <si>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</si>
  <si>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</si>
  <si>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</si>
  <si>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</si>
  <si>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</si>
  <si>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</si>
  <si>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</si>
  <si>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</si>
  <si>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</si>
  <si>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</si>
  <si>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</si>
  <si>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</si>
  <si>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</si>
  <si>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</si>
  <si>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</si>
  <si>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</si>
  <si>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</si>
  <si>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</si>
  <si>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</si>
  <si>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</si>
  <si>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</si>
  <si>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</si>
  <si>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</si>
  <si>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</si>
  <si>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</si>
  <si>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</si>
  <si>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</si>
  <si>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</si>
  <si>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</si>
  <si>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</si>
  <si>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</si>
  <si>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</si>
  <si>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</si>
  <si>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</si>
  <si>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</si>
  <si>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</si>
  <si>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</si>
  <si>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</si>
  <si>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</si>
  <si>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</si>
  <si>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</si>
  <si>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</si>
  <si>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</si>
  <si>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</si>
  <si>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</si>
  <si>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</si>
  <si>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</si>
  <si>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</si>
  <si>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</si>
  <si>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</si>
  <si>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</si>
  <si>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</si>
  <si>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</si>
  <si>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</si>
  <si>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</si>
  <si>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</si>
  <si>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</si>
  <si>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</si>
  <si>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</si>
  <si>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</si>
  <si>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</si>
  <si>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</si>
  <si>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</si>
  <si>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</si>
  <si>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</si>
  <si>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</si>
  <si>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</si>
  <si>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</si>
  <si>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</si>
  <si>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</si>
  <si>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</si>
  <si>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</si>
  <si>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</si>
  <si>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</si>
  <si>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</si>
  <si>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</si>
  <si>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</si>
  <si>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</si>
  <si>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</si>
  <si>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</si>
  <si>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</si>
  <si>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</si>
  <si>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</si>
  <si>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</si>
  <si>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</si>
  <si>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</si>
  <si>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</si>
  <si>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</si>
  <si>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</si>
  <si>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</si>
  <si>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</si>
  <si>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</si>
  <si>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</si>
  <si>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</si>
  <si>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</si>
  <si>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</si>
  <si>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</si>
  <si>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</si>
  <si>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</si>
  <si>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</si>
  <si>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</si>
  <si>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</si>
  <si>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</si>
  <si>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</si>
  <si>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</si>
  <si>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</si>
  <si>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</si>
  <si>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</si>
  <si>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</si>
  <si>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</si>
  <si>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</si>
  <si>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</si>
  <si>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</si>
  <si>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</si>
  <si>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</si>
  <si>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</si>
  <si>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</si>
  <si>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</si>
  <si>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</si>
  <si>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</si>
  <si>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</si>
  <si>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</si>
  <si>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</si>
  <si>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</si>
  <si>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</si>
  <si>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</si>
  <si>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</si>
  <si>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</si>
  <si>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</si>
  <si>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</si>
  <si>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</si>
  <si>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</si>
  <si>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</si>
  <si>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</si>
  <si>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</si>
  <si>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</si>
  <si>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</si>
  <si>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</si>
  <si>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</si>
  <si>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</si>
  <si>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</si>
  <si>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</si>
  <si>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</si>
  <si>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</si>
  <si>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</si>
  <si>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</si>
  <si>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</si>
  <si>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</si>
  <si>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</si>
  <si>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</si>
  <si>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</si>
  <si>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</si>
  <si>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</si>
  <si>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</si>
  <si>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</si>
  <si>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</si>
  <si>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</si>
  <si>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</si>
  <si>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</si>
  <si>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</si>
  <si>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</si>
  <si>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</si>
  <si>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</si>
  <si>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</si>
  <si>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</si>
  <si>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</si>
  <si>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</si>
  <si>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</si>
  <si>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</si>
  <si>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</si>
  <si>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</si>
  <si>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</si>
  <si>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</si>
  <si>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</si>
  <si>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</si>
  <si>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</si>
  <si>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</si>
  <si>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</si>
  <si>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</si>
  <si>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</si>
  <si>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</si>
  <si>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</si>
  <si>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</si>
  <si>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</si>
  <si>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</si>
  <si>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</si>
  <si>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</si>
  <si>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</si>
  <si>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</si>
  <si>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</si>
  <si>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</si>
  <si>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</si>
  <si>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</si>
  <si>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</si>
  <si>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</si>
  <si>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</si>
  <si>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</si>
  <si>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</si>
  <si>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</si>
  <si>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</si>
  <si>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</si>
  <si>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</si>
  <si>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</si>
  <si>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</si>
  <si>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</si>
  <si>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</si>
  <si>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</si>
  <si>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</si>
  <si>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</si>
  <si>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</si>
  <si>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</si>
  <si>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</si>
  <si>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</si>
  <si>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</si>
  <si>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</si>
  <si>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</si>
  <si>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</si>
  <si>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</si>
  <si>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</si>
  <si>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</si>
  <si>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</si>
  <si>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</si>
  <si>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</si>
  <si>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</si>
  <si>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</si>
  <si>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</si>
  <si>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</si>
  <si>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</si>
  <si>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</si>
  <si>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</si>
  <si>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</si>
  <si>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</si>
  <si>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</si>
  <si>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</si>
  <si>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</si>
  <si>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</si>
  <si>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</si>
  <si>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</si>
  <si>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</si>
  <si>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</si>
  <si>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</si>
  <si>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</si>
  <si>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</si>
  <si>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</si>
  <si>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</si>
  <si>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</si>
  <si>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</si>
  <si>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</si>
  <si>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</si>
  <si>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</si>
  <si>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</si>
  <si>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</si>
  <si>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</si>
  <si>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</si>
  <si>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</si>
  <si>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</si>
  <si>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</si>
  <si>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</si>
  <si>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</si>
  <si>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</si>
  <si>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</si>
  <si>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</si>
  <si>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</si>
  <si>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</si>
  <si>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</si>
  <si>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</si>
  <si>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</si>
  <si>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</si>
  <si>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</si>
  <si>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</si>
  <si>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</si>
  <si>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</si>
  <si>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</si>
  <si>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</si>
  <si>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</si>
  <si>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</si>
  <si>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</si>
  <si>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</si>
  <si>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</si>
  <si>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</si>
  <si>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</si>
  <si>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</si>
  <si>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</si>
  <si>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</si>
  <si>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</si>
  <si>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</si>
  <si>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</si>
  <si>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</si>
  <si>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</si>
  <si>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</si>
  <si>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</si>
  <si>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</si>
  <si>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</si>
  <si>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</si>
  <si>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</si>
  <si>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</si>
  <si>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</si>
  <si>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</si>
  <si>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</si>
  <si>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</si>
  <si>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</si>
  <si>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</si>
  <si>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</si>
  <si>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</si>
  <si>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</si>
  <si>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</si>
  <si>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</si>
  <si>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</si>
  <si>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</si>
  <si>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</si>
  <si>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</si>
  <si>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</si>
  <si>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</si>
  <si>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</si>
  <si>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</si>
  <si>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</si>
  <si>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</si>
  <si>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</si>
  <si>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</si>
  <si>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</si>
  <si>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</si>
  <si>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</si>
  <si>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</si>
  <si>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</si>
  <si>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</si>
  <si>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</si>
  <si>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</si>
  <si>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</si>
  <si>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</si>
  <si>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</si>
  <si>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</si>
  <si>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</si>
  <si>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</si>
  <si>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</si>
  <si>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</si>
  <si>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</si>
  <si>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</si>
  <si>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</si>
  <si>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</si>
  <si>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</si>
  <si>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</si>
  <si>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</si>
  <si>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</si>
  <si>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</si>
  <si>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</si>
  <si>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</si>
  <si>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</si>
  <si>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</si>
  <si>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</si>
  <si>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</si>
  <si>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</si>
  <si>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</si>
  <si>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</si>
  <si>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</si>
  <si>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</si>
  <si>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</si>
  <si>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</si>
  <si>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</si>
  <si>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</si>
  <si>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</si>
  <si>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</si>
  <si>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</si>
  <si>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</si>
  <si>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</si>
  <si>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</si>
  <si>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</si>
  <si>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</si>
  <si>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</si>
  <si>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</si>
  <si>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</si>
  <si>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</si>
  <si>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</si>
  <si>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</si>
  <si>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</si>
  <si>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</si>
  <si>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</si>
  <si>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</si>
  <si>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</si>
  <si>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</si>
  <si>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</si>
  <si>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</si>
  <si>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</si>
  <si>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</si>
  <si>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</si>
  <si>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</si>
  <si>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</si>
  <si>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</si>
  <si>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</si>
  <si>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</si>
  <si>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</si>
  <si>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</si>
  <si>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</si>
  <si>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</si>
  <si>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</si>
  <si>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</si>
  <si>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</si>
  <si>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</si>
  <si>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</si>
  <si>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</si>
  <si>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</si>
  <si>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</si>
  <si>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</si>
  <si>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</si>
  <si>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</si>
  <si>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</si>
  <si>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</si>
  <si>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</si>
  <si>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</si>
  <si>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</si>
  <si>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</si>
  <si>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</si>
  <si>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</si>
  <si>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</si>
  <si>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</si>
  <si>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</si>
  <si>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</si>
  <si>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</si>
  <si>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</si>
  <si>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</si>
  <si>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</si>
  <si>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</si>
  <si>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</si>
  <si>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</si>
  <si>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</si>
  <si>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</si>
  <si>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</si>
  <si>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</si>
  <si>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</si>
  <si>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</si>
  <si>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</si>
  <si>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</si>
  <si>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</si>
  <si>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</si>
  <si>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</si>
  <si>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</si>
  <si>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</si>
  <si>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</si>
  <si>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</si>
  <si>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</si>
  <si>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</si>
  <si>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</si>
  <si>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</si>
  <si>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</si>
  <si>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</si>
  <si>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</si>
  <si>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</si>
  <si>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</si>
  <si>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</si>
  <si>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</si>
  <si>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</si>
  <si>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</si>
  <si>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</si>
  <si>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</si>
  <si>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</si>
  <si>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</si>
  <si>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</si>
  <si>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</si>
  <si>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</si>
  <si>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</si>
  <si>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</si>
  <si>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</si>
  <si>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</si>
  <si>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</si>
  <si>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</si>
  <si>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</si>
  <si>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</si>
  <si>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</si>
  <si>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</si>
  <si>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</si>
  <si>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</si>
  <si>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</si>
  <si>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</si>
  <si>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</si>
  <si>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</si>
  <si>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</si>
  <si>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</si>
  <si>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</si>
  <si>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</si>
  <si>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</si>
  <si>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</si>
  <si>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</si>
  <si>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</si>
  <si>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</si>
  <si>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</si>
  <si>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</si>
  <si>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</si>
  <si>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</si>
  <si>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</si>
  <si>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</si>
  <si>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</si>
  <si>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</si>
  <si>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</si>
  <si>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</si>
  <si>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</si>
  <si>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</si>
  <si>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</si>
  <si>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</si>
  <si>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</si>
  <si>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</si>
  <si>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</si>
  <si>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</si>
  <si>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</si>
  <si>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</si>
  <si>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</si>
  <si>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</si>
  <si>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</si>
  <si>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</si>
  <si>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</si>
  <si>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</si>
  <si>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</si>
  <si>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</si>
  <si>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</si>
  <si>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</si>
  <si>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</si>
  <si>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</si>
  <si>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</si>
  <si>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</si>
  <si>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</si>
  <si>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</si>
  <si>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</si>
  <si>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</si>
  <si>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</si>
  <si>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</si>
  <si>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</si>
  <si>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</si>
  <si>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</si>
  <si>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</si>
  <si>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</si>
  <si>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</si>
  <si>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</si>
  <si>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</si>
  <si>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</si>
  <si>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</si>
  <si>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</si>
  <si>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</si>
  <si>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</si>
  <si>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</si>
  <si>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</si>
  <si>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</si>
  <si>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</si>
  <si>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</si>
  <si>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</si>
  <si>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</si>
  <si>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</si>
  <si>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</si>
  <si>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</si>
  <si>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</si>
  <si>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</si>
  <si>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</si>
  <si>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</si>
  <si>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</si>
  <si>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</si>
  <si>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</si>
  <si>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</si>
  <si>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</si>
  <si>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</si>
  <si>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</si>
  <si>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</si>
  <si>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</si>
  <si>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</si>
  <si>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</si>
  <si>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</si>
  <si>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</si>
  <si>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</si>
  <si>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</si>
  <si>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</si>
  <si>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</si>
  <si>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</si>
  <si>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</si>
  <si>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</si>
  <si>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</si>
  <si>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</si>
  <si>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</si>
  <si>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</si>
  <si>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</si>
  <si>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</si>
  <si>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</si>
  <si>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</si>
  <si>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</si>
  <si>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</si>
  <si>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</si>
  <si>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</si>
  <si>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</si>
  <si>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</si>
  <si>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</si>
  <si>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</si>
  <si>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</si>
  <si>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</si>
  <si>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</si>
  <si>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</si>
  <si>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</si>
  <si>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</si>
  <si>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</si>
  <si>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</si>
  <si>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</si>
  <si>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</si>
  <si>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</si>
  <si>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</si>
  <si>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</si>
  <si>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</si>
  <si>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</si>
  <si>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</si>
  <si>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</si>
  <si>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</si>
  <si>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</si>
  <si>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</si>
  <si>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</si>
  <si>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</si>
  <si>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</si>
  <si>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</si>
  <si>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</si>
  <si>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</si>
  <si>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</si>
  <si>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</si>
  <si>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</si>
  <si>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</si>
  <si>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</si>
  <si>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</si>
  <si>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</si>
  <si>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</si>
  <si>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</si>
  <si>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</si>
  <si>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</si>
  <si>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</si>
  <si>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</si>
  <si>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</si>
  <si>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</si>
  <si>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</si>
  <si>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</si>
  <si>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</si>
  <si>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</si>
  <si>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</si>
  <si>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</si>
  <si>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</si>
  <si>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</si>
  <si>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</si>
  <si>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</si>
  <si>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</si>
  <si>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</si>
  <si>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</si>
  <si>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</si>
  <si>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</si>
  <si>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</si>
  <si>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</si>
  <si>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</si>
  <si>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</si>
  <si>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</si>
  <si>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</si>
  <si>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</si>
  <si>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</si>
  <si>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</si>
  <si>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</si>
  <si>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</si>
  <si>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</si>
  <si>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</si>
  <si>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</si>
  <si>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</si>
  <si>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</si>
  <si>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</si>
  <si>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</si>
  <si>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</si>
  <si>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</si>
  <si>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</si>
  <si>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</si>
  <si>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</si>
  <si>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</si>
  <si>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</si>
  <si>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</si>
  <si>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</si>
  <si>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</si>
  <si>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</si>
  <si>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</si>
  <si>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</si>
  <si>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</si>
  <si>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</si>
  <si>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</si>
  <si>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</si>
  <si>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</si>
  <si>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</si>
  <si>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</si>
  <si>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</si>
  <si>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</si>
  <si>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</si>
  <si>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</si>
  <si>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</si>
  <si>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</si>
  <si>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</si>
  <si>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</si>
  <si>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</si>
  <si>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</si>
  <si>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</si>
  <si>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</si>
  <si>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</si>
  <si>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</si>
  <si>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</si>
  <si>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</si>
  <si>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</si>
  <si>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</si>
  <si>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</si>
  <si>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</si>
  <si>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</si>
  <si>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</si>
  <si>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</si>
  <si>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</si>
  <si>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</si>
  <si>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</si>
  <si>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</si>
  <si>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</si>
  <si>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</si>
  <si>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</si>
  <si>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</si>
  <si>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</si>
  <si>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</si>
  <si>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</si>
  <si>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</si>
  <si>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</si>
  <si>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</si>
  <si>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</si>
  <si>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</si>
  <si>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</si>
  <si>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</si>
  <si>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</si>
  <si>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</si>
  <si>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</si>
  <si>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</si>
  <si>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</si>
  <si>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</si>
  <si>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</si>
  <si>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</si>
  <si>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</si>
  <si>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</si>
  <si>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</si>
  <si>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</si>
  <si>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</si>
  <si>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</si>
  <si>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</si>
  <si>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</si>
  <si>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</si>
  <si>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</si>
  <si>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</si>
  <si>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</si>
  <si>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</si>
  <si>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</si>
  <si>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</si>
  <si>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</si>
  <si>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</si>
  <si>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</si>
  <si>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</si>
  <si>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</si>
  <si>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</si>
  <si>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</si>
  <si>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</si>
  <si>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</si>
  <si>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</si>
  <si>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</si>
  <si>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</si>
  <si>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</si>
  <si>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</si>
  <si>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</si>
  <si>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</si>
  <si>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</si>
  <si>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</si>
  <si>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</si>
  <si>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</si>
  <si>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</si>
  <si>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</si>
  <si>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</si>
  <si>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</si>
  <si>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</si>
  <si>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</si>
  <si>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</si>
  <si>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</si>
  <si>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</si>
  <si>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</si>
  <si>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</si>
  <si>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</si>
  <si>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</si>
  <si>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</si>
  <si>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</si>
  <si>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</si>
  <si>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</si>
  <si>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</si>
  <si>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</si>
  <si>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</si>
  <si>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</si>
  <si>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</si>
  <si>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</si>
  <si>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</si>
  <si>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</si>
  <si>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</si>
  <si>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</si>
  <si>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</si>
  <si>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</si>
  <si>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</si>
  <si>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</si>
  <si>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</si>
  <si>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</si>
  <si>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</si>
  <si>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</si>
  <si>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</si>
  <si>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</si>
  <si>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</si>
  <si>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</si>
  <si>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</si>
  <si>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</si>
  <si>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</si>
  <si>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</si>
  <si>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</si>
  <si>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</si>
  <si>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</si>
  <si>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</si>
  <si>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</si>
  <si>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</si>
  <si>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</si>
  <si>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</si>
  <si>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</si>
  <si>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</si>
  <si>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</si>
  <si>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</si>
  <si>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</si>
  <si>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</si>
  <si>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</si>
  <si>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</si>
  <si>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</si>
  <si>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</si>
  <si>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</si>
  <si>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</si>
  <si>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</si>
  <si>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</si>
  <si>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</si>
  <si>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</si>
  <si>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</si>
  <si>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</si>
  <si>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</si>
  <si>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</si>
  <si>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</si>
  <si>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</si>
  <si>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</si>
  <si>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</si>
  <si>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</si>
  <si>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</si>
  <si>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</si>
  <si>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</si>
  <si>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</si>
  <si>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</si>
  <si>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</si>
  <si>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</si>
  <si>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</si>
  <si>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</si>
  <si>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</si>
  <si>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</si>
  <si>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</si>
  <si>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</si>
  <si>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</si>
  <si>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</si>
  <si>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</si>
  <si>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</si>
  <si>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</si>
  <si>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</si>
  <si>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</si>
  <si>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</si>
  <si>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</si>
  <si>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</si>
  <si>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</si>
  <si>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</si>
  <si>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</si>
  <si>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</si>
  <si>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</si>
  <si>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</si>
  <si>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</si>
  <si>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</si>
  <si>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</si>
  <si>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</si>
  <si>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</si>
  <si>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</si>
  <si>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</si>
  <si>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</si>
  <si>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</si>
  <si>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</si>
  <si>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</si>
  <si>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</si>
  <si>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</si>
  <si>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</si>
  <si>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</si>
  <si>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</si>
  <si>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</si>
  <si>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</si>
  <si>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</si>
  <si>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</si>
  <si>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</si>
  <si>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</si>
  <si>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</si>
  <si>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</si>
  <si>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</si>
  <si>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</si>
  <si>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</si>
  <si>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</si>
  <si>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</si>
  <si>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</si>
  <si>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</si>
  <si>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</si>
  <si>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</si>
  <si>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</si>
  <si>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</si>
  <si>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</si>
  <si>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</si>
  <si>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</si>
  <si>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</si>
  <si>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</si>
  <si>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</si>
  <si>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</si>
  <si>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</si>
  <si>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</si>
  <si>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</si>
  <si>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</si>
  <si>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</si>
  <si>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</si>
  <si>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</si>
  <si>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</si>
  <si>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</si>
  <si>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</si>
  <si>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</si>
  <si>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</si>
  <si>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</si>
  <si>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</si>
  <si>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</si>
  <si>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</si>
  <si>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</si>
  <si>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</si>
  <si>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</si>
  <si>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</si>
  <si>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</si>
  <si>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</si>
  <si>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</si>
  <si>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</si>
  <si>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</si>
  <si>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</si>
  <si>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</si>
  <si>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</si>
  <si>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</si>
  <si>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</si>
  <si>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</si>
  <si>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</si>
  <si>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</si>
  <si>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</si>
  <si>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</si>
  <si>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</si>
  <si>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</si>
  <si>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</si>
  <si>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</si>
  <si>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</si>
  <si>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</si>
  <si>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</si>
  <si>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</si>
  <si>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</si>
  <si>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</si>
  <si>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</si>
  <si>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</si>
  <si>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</si>
  <si>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</si>
  <si>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</si>
  <si>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</si>
  <si>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</si>
  <si>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</si>
  <si>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</si>
  <si>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</si>
  <si>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</si>
  <si>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</si>
  <si>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</si>
  <si>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</si>
  <si>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</si>
  <si>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</si>
  <si>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</si>
  <si>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</si>
  <si>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</si>
  <si>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</si>
  <si>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</si>
  <si>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</si>
  <si>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</si>
  <si>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</si>
  <si>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</si>
  <si>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</si>
  <si>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</si>
  <si>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</si>
  <si>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</si>
  <si>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</si>
  <si>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</si>
  <si>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</si>
  <si>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</si>
  <si>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</si>
  <si>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</si>
  <si>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</si>
  <si>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</si>
  <si>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</si>
  <si>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</si>
  <si>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</si>
  <si>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</si>
  <si>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</si>
  <si>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</si>
  <si>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</si>
  <si>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</si>
  <si>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</si>
  <si>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</si>
  <si>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</si>
  <si>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</si>
  <si>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</si>
  <si>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</si>
  <si>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</si>
  <si>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</si>
  <si>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</si>
  <si>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</si>
  <si>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</si>
  <si>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</si>
  <si>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</si>
  <si>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</si>
  <si>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</si>
  <si>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</si>
  <si>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</si>
  <si>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</si>
  <si>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</si>
  <si>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</si>
  <si>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</si>
  <si>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</si>
  <si>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</si>
  <si>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</si>
  <si>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</si>
  <si>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</si>
  <si>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</si>
  <si>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</si>
  <si>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</si>
  <si>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</si>
  <si>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</si>
  <si>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</si>
  <si>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</si>
  <si>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</si>
  <si>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</si>
  <si>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</si>
  <si>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</si>
  <si>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</si>
  <si>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</si>
  <si>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</si>
  <si>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</si>
  <si>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</si>
  <si>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</si>
  <si>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</si>
  <si>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</si>
  <si>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</si>
  <si>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</si>
  <si>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</si>
  <si>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</si>
  <si>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</si>
  <si>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</si>
  <si>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</si>
  <si>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</si>
  <si>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</si>
  <si>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</si>
  <si>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</si>
  <si>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</si>
  <si>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</si>
  <si>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</si>
  <si>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</si>
  <si>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</si>
  <si>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</si>
  <si>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</si>
  <si>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</si>
  <si>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</si>
  <si>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</si>
  <si>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</si>
  <si>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</si>
  <si>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</si>
  <si>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</si>
  <si>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</si>
  <si>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</si>
  <si>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</si>
  <si>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</si>
  <si>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</si>
  <si>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</si>
  <si>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</si>
  <si>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</si>
  <si>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</si>
  <si>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</si>
  <si>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</si>
  <si>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</si>
  <si>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</si>
  <si>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</si>
  <si>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</si>
  <si>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</si>
  <si>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</si>
  <si>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</si>
  <si>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</si>
  <si>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</si>
  <si>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</si>
  <si>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</si>
  <si>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</si>
  <si>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</si>
  <si>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</si>
  <si>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</si>
  <si>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</si>
  <si>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</si>
  <si>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</si>
  <si>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</si>
  <si>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</si>
  <si>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</si>
  <si>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</si>
  <si>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</si>
  <si>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</si>
  <si>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</si>
  <si>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</si>
  <si>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</si>
  <si>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</si>
  <si>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</si>
  <si>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</si>
  <si>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</si>
  <si>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</si>
  <si>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</si>
  <si>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</si>
  <si>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</si>
  <si>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</si>
  <si>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</si>
  <si>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</si>
  <si>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</si>
  <si>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</si>
  <si>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</si>
  <si>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</si>
  <si>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</si>
  <si>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</si>
  <si>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</si>
  <si>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</si>
  <si>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</si>
  <si>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</si>
  <si>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</si>
  <si>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</si>
  <si>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</si>
  <si>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</si>
  <si>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</si>
  <si>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</si>
  <si>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</si>
  <si>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</si>
  <si>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</si>
  <si>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</si>
  <si>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</si>
  <si>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</si>
  <si>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</si>
  <si>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</si>
  <si>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</si>
  <si>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</si>
  <si>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</si>
  <si>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</si>
  <si>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</si>
  <si>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</si>
  <si>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</si>
  <si>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</si>
  <si>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</si>
  <si>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</si>
  <si>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</si>
  <si>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</si>
  <si>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</si>
  <si>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</si>
  <si>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</si>
  <si>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</si>
  <si>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</si>
  <si>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</si>
  <si>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</si>
  <si>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</si>
  <si>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</si>
  <si>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</si>
  <si>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</si>
  <si>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</si>
  <si>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</si>
  <si>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</si>
  <si>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</si>
  <si>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</si>
  <si>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</si>
  <si>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</si>
  <si>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</si>
  <si>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</si>
  <si>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</si>
  <si>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</si>
  <si>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</si>
  <si>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</si>
  <si>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</si>
  <si>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</si>
  <si>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</si>
  <si>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</si>
  <si>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</si>
  <si>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</si>
  <si>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</si>
  <si>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</si>
  <si>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</si>
  <si>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</si>
  <si>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</si>
  <si>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</si>
  <si>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</si>
  <si>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</si>
  <si>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</si>
  <si>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</si>
  <si>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</si>
  <si>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</si>
  <si>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</si>
  <si>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</si>
  <si>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</si>
  <si>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</si>
  <si>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</si>
  <si>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</si>
  <si>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</si>
  <si>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</si>
  <si>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</si>
  <si>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</si>
  <si>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</si>
  <si>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</si>
  <si>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</si>
  <si>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</si>
  <si>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</si>
  <si>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</si>
  <si>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</si>
  <si>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</si>
  <si>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</si>
  <si>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</si>
  <si>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</si>
  <si>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</si>
  <si>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</si>
  <si>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</si>
  <si>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</si>
  <si>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</si>
  <si>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</si>
  <si>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</si>
  <si>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</si>
  <si>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</si>
  <si>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</si>
  <si>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</si>
  <si>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</si>
  <si>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</si>
  <si>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</si>
  <si>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</si>
  <si>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</si>
  <si>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</si>
  <si>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</si>
  <si>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</si>
  <si>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</si>
  <si>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</si>
  <si>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</si>
  <si>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</si>
  <si>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</si>
  <si>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</si>
  <si>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</si>
  <si>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</si>
  <si>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</si>
  <si>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</si>
  <si>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</si>
  <si>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</si>
  <si>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</si>
  <si>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</si>
  <si>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</si>
  <si>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</si>
  <si>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</si>
  <si>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</si>
  <si>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</si>
  <si>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</si>
  <si>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</si>
  <si>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</si>
  <si>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</si>
  <si>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</si>
  <si>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</si>
  <si>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</si>
  <si>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</si>
  <si>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</si>
  <si>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</si>
  <si>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</si>
  <si>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</si>
  <si>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</si>
  <si>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</si>
  <si>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</si>
  <si>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</si>
  <si>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</si>
  <si>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</si>
  <si>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</si>
  <si>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</si>
  <si>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</si>
  <si>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</si>
  <si>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</si>
  <si>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</si>
  <si>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</si>
  <si>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</si>
  <si>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</si>
  <si>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</si>
  <si>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</si>
  <si>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</si>
  <si>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</si>
  <si>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</si>
  <si>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</si>
  <si>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</si>
  <si>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</si>
  <si>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</si>
  <si>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</si>
  <si>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</si>
  <si>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</si>
  <si>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</si>
  <si>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</si>
  <si>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</si>
  <si>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</si>
  <si>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</si>
  <si>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</si>
  <si>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</si>
  <si>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</si>
  <si>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</si>
  <si>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</si>
  <si>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</si>
  <si>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</si>
  <si>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</si>
  <si>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</si>
  <si>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</si>
  <si>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</si>
  <si>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</si>
  <si>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</si>
  <si>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</si>
  <si>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</si>
  <si>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</si>
  <si>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</si>
  <si>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</si>
  <si>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</si>
  <si>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</si>
  <si>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</si>
  <si>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</si>
  <si>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</si>
  <si>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</si>
  <si>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</si>
  <si>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</si>
  <si>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</si>
  <si>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</si>
  <si>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</si>
  <si>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</si>
  <si>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</si>
  <si>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</si>
  <si>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</si>
  <si>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</si>
  <si>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</si>
  <si>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</si>
  <si>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</si>
  <si>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</si>
  <si>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</si>
  <si>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</si>
  <si>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</si>
  <si>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</si>
  <si>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</si>
  <si>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</si>
  <si>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</si>
  <si>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</si>
  <si>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</si>
  <si>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</si>
  <si>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</si>
  <si>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</si>
  <si>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</si>
  <si>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</si>
  <si>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</si>
  <si>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</si>
  <si>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</si>
  <si>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</si>
  <si>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</si>
  <si>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</si>
  <si>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</si>
  <si>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</si>
  <si>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</si>
  <si>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</si>
  <si>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</si>
  <si>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</si>
  <si>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</si>
  <si>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</si>
  <si>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</si>
  <si>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</si>
  <si>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</si>
  <si>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</si>
  <si>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</si>
  <si>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</si>
  <si>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</si>
  <si>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</si>
  <si>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</si>
  <si>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</si>
  <si>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</si>
  <si>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</si>
  <si>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</si>
  <si>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</si>
  <si>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</si>
  <si>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</si>
  <si>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</si>
  <si>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</si>
  <si>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</si>
  <si>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</si>
  <si>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</si>
  <si>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</si>
  <si>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</si>
  <si>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</si>
  <si>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</si>
  <si>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</si>
  <si>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</si>
  <si>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</si>
  <si>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</si>
  <si>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</si>
  <si>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</si>
  <si>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</si>
  <si>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</si>
  <si>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</si>
  <si>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</si>
  <si>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</si>
  <si>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</si>
  <si>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</si>
  <si>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</si>
  <si>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</si>
  <si>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</si>
  <si>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</si>
  <si>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</si>
  <si>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</si>
  <si>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</si>
  <si>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</si>
  <si>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</si>
  <si>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</si>
  <si>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</si>
  <si>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</si>
  <si>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</si>
  <si>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</si>
  <si>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</si>
  <si>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</si>
  <si>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</si>
  <si>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</si>
  <si>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</si>
  <si>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</si>
  <si>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</si>
  <si>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</si>
  <si>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</si>
  <si>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</si>
  <si>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</si>
  <si>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</si>
  <si>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</si>
  <si>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</si>
  <si>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</si>
  <si>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</si>
  <si>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</si>
  <si>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</si>
  <si>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</si>
  <si>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</si>
  <si>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</si>
  <si>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</si>
  <si>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</si>
  <si>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</si>
  <si>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</si>
  <si>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</si>
  <si>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</si>
  <si>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</si>
  <si>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</si>
  <si>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</si>
  <si>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</si>
  <si>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</si>
  <si>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</si>
  <si>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</si>
  <si>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</si>
  <si>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</si>
  <si>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</si>
  <si>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</si>
  <si>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</si>
  <si>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</si>
  <si>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</si>
  <si>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</si>
  <si>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</si>
  <si>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</si>
  <si>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</si>
  <si>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</si>
  <si>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</si>
  <si>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</si>
  <si>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</si>
  <si>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</si>
  <si>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</si>
  <si>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</si>
  <si>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</si>
  <si>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</si>
  <si>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</si>
  <si>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</si>
  <si>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</si>
  <si>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</si>
  <si>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</si>
  <si>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</si>
  <si>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</si>
  <si>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</si>
  <si>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</si>
  <si>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</si>
  <si>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</si>
  <si>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</si>
  <si>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</si>
  <si>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</si>
  <si>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</si>
  <si>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</si>
  <si>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</si>
  <si>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</si>
  <si>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</si>
  <si>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</si>
  <si>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</si>
  <si>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</si>
  <si>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</si>
  <si>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</si>
  <si>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</si>
  <si>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</si>
  <si>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</si>
  <si>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</si>
  <si>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</si>
  <si>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</si>
  <si>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</si>
  <si>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</si>
  <si>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</si>
  <si>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</si>
  <si>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</si>
  <si>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</si>
  <si>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</si>
  <si>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</si>
  <si>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</si>
  <si>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</si>
  <si>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</si>
  <si>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</si>
  <si>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</si>
  <si>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</si>
  <si>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</si>
  <si>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</si>
  <si>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</si>
  <si>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</si>
  <si>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</si>
  <si>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</si>
  <si>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</si>
  <si>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</si>
  <si>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</si>
  <si>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</si>
  <si>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</si>
  <si>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</si>
  <si>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</si>
  <si>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</si>
  <si>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</si>
  <si>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</si>
  <si>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</si>
  <si>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</si>
  <si>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</si>
  <si>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</si>
  <si>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</si>
  <si>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</si>
  <si>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</si>
  <si>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</si>
  <si>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</si>
  <si>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</si>
  <si>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</si>
  <si>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</si>
  <si>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</si>
  <si>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</si>
  <si>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</si>
  <si>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</si>
  <si>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</si>
  <si>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</si>
  <si>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</si>
  <si>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</si>
  <si>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</si>
  <si>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</si>
  <si>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</si>
  <si>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</si>
  <si>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</si>
  <si>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</si>
  <si>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</si>
  <si>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</si>
  <si>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</si>
  <si>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</si>
  <si>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</si>
  <si>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</si>
  <si>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</si>
  <si>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</si>
  <si>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</si>
  <si>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</si>
  <si>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</si>
  <si>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</si>
  <si>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</si>
  <si>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</si>
  <si>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</si>
  <si>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</si>
  <si>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</si>
  <si>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</si>
  <si>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</si>
  <si>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</si>
  <si>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</si>
  <si>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</si>
  <si>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</si>
  <si>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</si>
  <si>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</si>
  <si>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</si>
  <si>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</si>
  <si>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</si>
  <si>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</si>
  <si>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</si>
  <si>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</si>
  <si>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</si>
  <si>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</si>
  <si>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</si>
  <si>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</si>
  <si>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</si>
  <si>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</si>
  <si>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</si>
  <si>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</si>
  <si>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</si>
  <si>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</si>
  <si>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</si>
  <si>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</si>
  <si>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</si>
  <si>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</si>
  <si>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</si>
  <si>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</si>
  <si>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</si>
  <si>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</si>
  <si>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</si>
  <si>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</si>
  <si>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</si>
  <si>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</si>
  <si>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</si>
  <si>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</si>
  <si>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</si>
  <si>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</si>
  <si>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</si>
  <si>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</si>
  <si>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</si>
  <si>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</si>
  <si>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</si>
  <si>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</si>
  <si>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</si>
  <si>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</si>
  <si>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</si>
  <si>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</si>
  <si>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</si>
  <si>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</si>
  <si>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</si>
  <si>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</si>
  <si>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</si>
  <si>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</si>
  <si>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</si>
  <si>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</si>
  <si>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</si>
  <si>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</si>
  <si>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</si>
  <si>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</si>
  <si>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</si>
  <si>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</si>
  <si>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</si>
  <si>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</si>
  <si>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</si>
  <si>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</si>
  <si>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</si>
  <si>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</si>
  <si>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</si>
  <si>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</si>
  <si>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</si>
  <si>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</si>
  <si>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</si>
  <si>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</si>
  <si>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</si>
  <si>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</si>
  <si>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</si>
  <si>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</si>
  <si>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</si>
  <si>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</si>
  <si>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</si>
  <si>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</si>
  <si>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</si>
  <si>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</si>
  <si>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</si>
  <si>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</si>
  <si>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</si>
  <si>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</si>
  <si>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</si>
  <si>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</si>
  <si>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</si>
  <si>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</si>
  <si>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</si>
  <si>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</si>
  <si>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</si>
  <si>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</si>
  <si>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</si>
  <si>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</si>
  <si>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</si>
  <si>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</si>
  <si>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</si>
  <si>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</si>
  <si>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</si>
  <si>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</si>
  <si>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</si>
  <si>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</si>
  <si>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</si>
  <si>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</si>
  <si>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</si>
  <si>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</si>
  <si>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</si>
  <si>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</si>
  <si>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</si>
  <si>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</si>
  <si>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</si>
  <si>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</si>
  <si>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</si>
  <si>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</si>
  <si>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</si>
  <si>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</si>
  <si>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</si>
  <si>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</si>
  <si>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</si>
  <si>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</si>
  <si>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</si>
  <si>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</si>
  <si>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</si>
  <si>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</si>
  <si>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</si>
  <si>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</si>
  <si>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</si>
  <si>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</si>
  <si>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</si>
  <si>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</si>
  <si>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</si>
  <si>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</si>
  <si>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</si>
  <si>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</si>
  <si>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</si>
  <si>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</si>
  <si>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</si>
  <si>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</si>
  <si>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</si>
  <si>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</si>
  <si>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</si>
  <si>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</si>
  <si>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</si>
  <si>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</si>
  <si>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</si>
  <si>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</si>
  <si>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</si>
  <si>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</si>
  <si>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</si>
  <si>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</si>
  <si>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</si>
  <si>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</si>
  <si>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</si>
  <si>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</si>
  <si>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</si>
  <si>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</si>
  <si>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</si>
  <si>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</si>
  <si>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</si>
  <si>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</si>
  <si>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</si>
  <si>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</si>
  <si>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</si>
  <si>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</si>
  <si>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</si>
  <si>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</si>
  <si>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</si>
  <si>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</si>
  <si>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</si>
  <si>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</si>
  <si>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</si>
  <si>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</si>
  <si>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</si>
  <si>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</si>
  <si>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</si>
  <si>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</si>
  <si>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</si>
  <si>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</si>
  <si>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</si>
  <si>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</si>
  <si>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</si>
  <si>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</si>
  <si>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</si>
  <si>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</si>
  <si>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</si>
  <si>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</si>
  <si>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</si>
  <si>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</si>
  <si>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</si>
  <si>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</si>
  <si>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</si>
  <si>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</si>
  <si>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</si>
  <si>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</si>
  <si>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</si>
  <si>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</si>
  <si>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</si>
  <si>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</si>
  <si>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</si>
  <si>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</si>
  <si>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</si>
  <si>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</si>
  <si>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</si>
  <si>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</si>
  <si>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</si>
  <si>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</si>
  <si>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</si>
  <si>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</si>
  <si>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</si>
  <si>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</si>
  <si>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</si>
  <si>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</si>
  <si>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</si>
  <si>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</si>
  <si>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</si>
  <si>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</si>
  <si>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</si>
  <si>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</si>
  <si>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</si>
  <si>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</si>
  <si>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</si>
  <si>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</si>
  <si>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</si>
  <si>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</si>
  <si>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</si>
  <si>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</si>
  <si>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</si>
  <si>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</si>
  <si>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</si>
  <si>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</si>
  <si>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</si>
  <si>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</si>
  <si>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</si>
  <si>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</si>
  <si>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</si>
  <si>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</si>
  <si>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</si>
  <si>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</si>
  <si>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</si>
  <si>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</si>
  <si>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</si>
  <si>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</si>
  <si>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</si>
  <si>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</si>
  <si>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</si>
  <si>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</si>
  <si>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</si>
  <si>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</si>
  <si>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</si>
  <si>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</si>
  <si>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</si>
  <si>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</si>
  <si>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</si>
  <si>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</si>
  <si>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</si>
  <si>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</si>
  <si>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</si>
  <si>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</si>
  <si>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</si>
  <si>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</si>
  <si>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</si>
  <si>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</si>
  <si>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</si>
  <si>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</si>
  <si>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</si>
  <si>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</si>
  <si>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</si>
  <si>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</si>
  <si>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</si>
  <si>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</si>
  <si>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</si>
  <si>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</si>
  <si>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</si>
  <si>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</si>
  <si>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</si>
  <si>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</si>
  <si>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</si>
  <si>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</si>
  <si>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</si>
  <si>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</si>
  <si>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</si>
  <si>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</si>
  <si>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</si>
  <si>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</si>
  <si>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</si>
  <si>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</si>
  <si>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</si>
  <si>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</si>
  <si>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</si>
  <si>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</si>
  <si>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</si>
  <si>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</si>
  <si>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</si>
  <si>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</si>
  <si>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</si>
  <si>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</si>
  <si>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</si>
  <si>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</si>
  <si>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</si>
  <si>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</si>
  <si>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</si>
  <si>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</si>
  <si>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</si>
  <si>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</si>
  <si>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</si>
  <si>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</si>
  <si>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</si>
  <si>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</si>
  <si>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</si>
  <si>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</si>
  <si>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</si>
  <si>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</si>
  <si>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</si>
  <si>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</si>
  <si>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</si>
  <si>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</si>
  <si>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</si>
  <si>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</si>
  <si>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</si>
  <si>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</si>
  <si>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</si>
  <si>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</si>
  <si>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</si>
  <si>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</si>
  <si>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</si>
  <si>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</si>
  <si>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</si>
  <si>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</si>
  <si>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</si>
  <si>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</si>
  <si>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</si>
  <si>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</si>
  <si>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</si>
  <si>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</si>
  <si>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</si>
  <si>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</si>
  <si>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</si>
  <si>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</si>
  <si>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</si>
  <si>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</si>
  <si>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</si>
  <si>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</si>
  <si>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</si>
  <si>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</si>
  <si>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</si>
  <si>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</si>
  <si>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</si>
  <si>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</si>
  <si>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</si>
  <si>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</si>
  <si>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</si>
  <si>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</si>
  <si>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</si>
  <si>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</si>
  <si>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</si>
  <si>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</si>
  <si>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</si>
  <si>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</si>
  <si>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</si>
  <si>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</si>
  <si>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</si>
  <si>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</si>
  <si>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</si>
  <si>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</si>
  <si>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</si>
  <si>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</si>
  <si>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</si>
  <si>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</si>
  <si>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</si>
  <si>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</si>
  <si>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</si>
  <si>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</si>
  <si>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</si>
  <si>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</si>
  <si>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</si>
  <si>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</si>
  <si>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</si>
  <si>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</si>
  <si>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</si>
  <si>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</si>
  <si>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</si>
  <si>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</si>
  <si>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</si>
  <si>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</si>
  <si>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</si>
  <si>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</si>
  <si>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</si>
  <si>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</si>
  <si>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</si>
  <si>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</si>
  <si>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</si>
  <si>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</si>
  <si>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</si>
  <si>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</si>
  <si>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</si>
  <si>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</si>
  <si>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</si>
  <si>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</si>
  <si>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</si>
  <si>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</si>
  <si>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</si>
  <si>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</si>
  <si>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</si>
  <si>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</si>
  <si>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</si>
  <si>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</si>
  <si>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</si>
  <si>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</si>
  <si>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</si>
  <si>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</si>
  <si>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</si>
  <si>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</si>
  <si>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</si>
  <si>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</si>
  <si>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</si>
  <si>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</si>
  <si>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</si>
  <si>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</si>
  <si>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</si>
  <si>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</si>
  <si>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</si>
  <si>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</si>
  <si>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</si>
  <si>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</si>
  <si>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</si>
  <si>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</si>
  <si>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</si>
  <si>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</si>
  <si>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</si>
  <si>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</si>
  <si>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</si>
  <si>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</si>
  <si>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</si>
  <si>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</si>
  <si>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</si>
  <si>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</si>
  <si>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</si>
  <si>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</si>
  <si>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</si>
  <si>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</si>
  <si>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</si>
  <si>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</si>
  <si>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</si>
  <si>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</si>
  <si>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</si>
  <si>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</si>
  <si>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</si>
  <si>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</si>
  <si>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</si>
  <si>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</si>
  <si>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</si>
  <si>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</si>
  <si>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</si>
  <si>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</si>
  <si>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</si>
  <si>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</si>
  <si>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</si>
  <si>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</si>
  <si>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</si>
  <si>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</si>
  <si>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</si>
  <si>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</si>
  <si>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</si>
  <si>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</si>
  <si>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</si>
  <si>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</si>
  <si>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</si>
  <si>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</si>
  <si>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</si>
  <si>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</si>
  <si>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</si>
  <si>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</si>
  <si>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</si>
  <si>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</si>
  <si>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</si>
  <si>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</si>
  <si>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</si>
  <si>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</si>
  <si>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</si>
  <si>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</si>
  <si>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</si>
  <si>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</si>
  <si>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</si>
  <si>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</si>
  <si>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</si>
  <si>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</si>
  <si>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</si>
  <si>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</si>
  <si>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</si>
  <si>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</si>
  <si>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</si>
  <si>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</si>
  <si>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</si>
  <si>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</si>
  <si>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</si>
  <si>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</si>
  <si>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</si>
  <si>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</si>
  <si>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</si>
  <si>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</si>
  <si>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</si>
  <si>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</si>
  <si>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</si>
  <si>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</si>
  <si>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</si>
  <si>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</si>
  <si>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</si>
  <si>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</si>
  <si>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</si>
  <si>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</si>
  <si>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</si>
  <si>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</si>
  <si>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</si>
  <si>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</si>
  <si>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</si>
  <si>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</si>
  <si>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</si>
  <si>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</si>
  <si>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</si>
  <si>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</si>
  <si>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</si>
  <si>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</si>
  <si>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</si>
  <si>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</si>
  <si>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</si>
  <si>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</si>
  <si>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</si>
  <si>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</si>
  <si>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</si>
  <si>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</si>
  <si>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</si>
  <si>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</si>
  <si>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</si>
  <si>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</si>
  <si>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</si>
  <si>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</si>
  <si>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</si>
  <si>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</si>
  <si>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</si>
  <si>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</si>
  <si>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</si>
  <si>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</si>
  <si>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</si>
  <si>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</si>
  <si>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</si>
  <si>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</si>
  <si>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</si>
  <si>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</si>
  <si>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</si>
  <si>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</si>
  <si>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</si>
  <si>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</si>
  <si>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</si>
  <si>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</si>
  <si>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</si>
  <si>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</si>
  <si>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</si>
  <si>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</si>
  <si>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</si>
  <si>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</si>
  <si>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</si>
  <si>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</si>
  <si>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</si>
  <si>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</si>
  <si>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</si>
  <si>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</si>
  <si>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</si>
  <si>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</si>
  <si>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</si>
  <si>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</si>
  <si>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</si>
  <si>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</si>
  <si>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</si>
  <si>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</si>
  <si>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</si>
  <si>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</si>
  <si>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</si>
  <si>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</si>
  <si>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</si>
  <si>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</si>
  <si>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</si>
  <si>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</si>
  <si>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</si>
  <si>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</si>
  <si>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</si>
  <si>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</si>
  <si>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</si>
  <si>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</si>
  <si>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</si>
  <si>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</si>
  <si>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</si>
  <si>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</si>
  <si>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</si>
  <si>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</si>
  <si>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</si>
  <si>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</si>
  <si>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</si>
  <si>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</si>
  <si>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</si>
  <si>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</si>
  <si>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</si>
  <si>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</si>
  <si>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</si>
  <si>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</si>
  <si>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</si>
  <si>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</si>
  <si>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</si>
  <si>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</si>
  <si>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</si>
  <si>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</si>
  <si>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</si>
  <si>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</si>
  <si>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</si>
  <si>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</si>
  <si>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</si>
  <si>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</si>
  <si>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</si>
  <si>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</si>
  <si>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</si>
  <si>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</si>
  <si>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</si>
  <si>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</si>
  <si>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</si>
  <si>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</si>
  <si>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</si>
  <si>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</si>
  <si>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</si>
  <si>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</si>
  <si>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</si>
  <si>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</si>
  <si>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</si>
  <si>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</si>
  <si>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</si>
  <si>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</si>
  <si>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</si>
  <si>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</si>
  <si>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</si>
  <si>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</si>
  <si>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</si>
  <si>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</si>
  <si>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</si>
  <si>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</si>
  <si>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</si>
  <si>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</si>
  <si>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</si>
  <si>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</si>
  <si>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</si>
  <si>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</si>
  <si>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</si>
  <si>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</si>
  <si>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</si>
  <si>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</si>
  <si>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</si>
  <si>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</si>
  <si>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</si>
  <si>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</si>
  <si>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</si>
  <si>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</si>
  <si>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</si>
  <si>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</si>
  <si>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</si>
  <si>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</si>
  <si>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</si>
  <si>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</si>
  <si>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</si>
  <si>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</si>
  <si>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</si>
  <si>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</si>
  <si>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</si>
  <si>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</si>
  <si>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</si>
  <si>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</si>
  <si>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</si>
  <si>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</si>
  <si>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</si>
  <si>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</si>
  <si>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</si>
  <si>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</si>
  <si>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</si>
  <si>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</si>
  <si>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</si>
  <si>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</si>
  <si>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</si>
  <si>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</si>
  <si>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</si>
  <si>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</si>
  <si>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</si>
  <si>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</si>
  <si>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</si>
  <si>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</si>
  <si>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</si>
  <si>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</si>
  <si>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</si>
  <si>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</si>
  <si>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</si>
  <si>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</si>
  <si>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</si>
  <si>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</si>
  <si>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</si>
  <si>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</si>
  <si>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</si>
  <si>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</si>
  <si>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</si>
  <si>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</si>
  <si>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</si>
  <si>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</si>
  <si>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</si>
  <si>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</si>
  <si>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</si>
  <si>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</si>
  <si>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</si>
  <si>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</si>
  <si>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</si>
  <si>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</si>
  <si>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</si>
  <si>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</si>
  <si>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</si>
  <si>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</si>
  <si>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</si>
  <si>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</si>
  <si>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</si>
  <si>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</si>
  <si>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</si>
  <si>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</si>
  <si>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</si>
  <si>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</si>
  <si>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</si>
  <si>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</si>
  <si>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</si>
  <si>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</si>
  <si>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</si>
  <si>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</si>
  <si>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</si>
  <si>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</si>
  <si>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</si>
  <si>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</si>
  <si>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</si>
  <si>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</si>
  <si>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</si>
  <si>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</si>
  <si>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</si>
  <si>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</si>
  <si>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</si>
  <si>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</si>
  <si>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</si>
  <si>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</si>
  <si>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</si>
  <si>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</si>
  <si>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</si>
  <si>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</si>
  <si>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</si>
  <si>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</si>
  <si>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</si>
  <si>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</si>
  <si>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</si>
  <si>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</si>
  <si>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</si>
  <si>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</si>
  <si>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</si>
  <si>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</si>
  <si>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</si>
  <si>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</si>
  <si>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</si>
  <si>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</si>
  <si>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</si>
  <si>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</si>
  <si>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</si>
  <si>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</si>
  <si>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</si>
  <si>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</si>
  <si>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</si>
  <si>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</si>
  <si>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</si>
  <si>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</si>
  <si>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</si>
  <si>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</si>
  <si>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</si>
  <si>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</si>
  <si>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</si>
  <si>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</si>
  <si>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</si>
  <si>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</si>
  <si>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</si>
  <si>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</si>
  <si>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</si>
  <si>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</si>
  <si>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</si>
  <si>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</si>
  <si>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</si>
  <si>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</si>
  <si>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</si>
  <si>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</si>
  <si>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</si>
  <si>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</si>
  <si>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</si>
  <si>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</si>
  <si>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</si>
  <si>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</si>
  <si>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</si>
  <si>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</si>
  <si>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</si>
  <si>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</si>
  <si>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</si>
  <si>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</si>
  <si>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</si>
  <si>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</si>
  <si>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</si>
  <si>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</si>
  <si>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</si>
  <si>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</si>
  <si>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</si>
  <si>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</si>
  <si>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</si>
  <si>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</si>
  <si>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TA-I TECHNOLOGY.CO.,LTD</t>
    <phoneticPr fontId="84" type="noConversion"/>
  </si>
  <si>
    <t>No26 Lane 470 Nan-Shan Rd Sec. 2  Lu-Chu Hsiang Taoyuan Taiwan</t>
    <phoneticPr fontId="84" type="noConversion"/>
  </si>
  <si>
    <t>Ting Wu</t>
    <phoneticPr fontId="84" type="noConversion"/>
  </si>
  <si>
    <t>ting.wu@tai.com.tw</t>
  </si>
  <si>
    <t>henry.lu@tai.com.tw</t>
    <phoneticPr fontId="84" type="noConversion"/>
  </si>
  <si>
    <t>03-324-6169</t>
  </si>
  <si>
    <t>Henry Lu</t>
  </si>
  <si>
    <t>Director</t>
  </si>
  <si>
    <t>I. Review the MSDS Report provide by suppliers, to confirm whether manage the  conflict mine metal.
 II. If the supplier uses conflict mine metal, require the supplier to provide Certificate of Origin.</t>
    <phoneticPr fontId="84" type="noConversion"/>
  </si>
  <si>
    <t>I. Conduct its operations in a way of social and environmental responsibility.
II. Not to use the “conflict minerals” originating in the Democratic Republic of the Congo (DRC) and its adjoining countries.
III. Make the same requirement to upstream suppliers.</t>
    <phoneticPr fontId="84" type="noConversion"/>
  </si>
  <si>
    <t xml:space="preserve">https://www.tai.com.tw/zh-Hant/esg3_5   </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</si>
</sst>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ai.com.tw/zh-Hant/esg3_5" TargetMode="External"/><Relationship Id="rId1" Type="http://schemas.openxmlformats.org/officeDocument/2006/relationships/hyperlink" Target="mailto:henry.lu@tai.com.tw"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D00C7290-1FD4-4F8F-8E4F-C7D0F3B40D7E}"/>
    </customSheetView>
    <customSheetView guid="{C59130F4-2E03-5E48-94CE-6E4A0484DB9E}" showAutoFilter="1">
      <selection activeCell="C1" sqref="C1:D65536"/>
      <pageMargins left="0" right="0" top="0" bottom="0" header="0" footer="0"/>
      <pageSetup orientation="portrait"/>
      <headerFooter alignWithMargins="0"/>
      <autoFilter ref="B1:C1" xr:uid="{1049AD8D-60F0-4740-B633-775976F1F9E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B7" zoomScaleNormal="100" workbookViewId="0">
      <selection activeCell="G73" sqref="G73:J7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4"/>
      <c r="B1" s="345"/>
      <c r="C1" s="345"/>
      <c r="D1" s="345"/>
      <c r="E1" s="345"/>
      <c r="F1" s="345"/>
      <c r="G1" s="345"/>
      <c r="H1" s="345"/>
      <c r="I1" s="345"/>
      <c r="J1" s="345"/>
      <c r="K1" s="346"/>
      <c r="L1" s="103"/>
      <c r="P1" s="3"/>
      <c r="Q1" s="3"/>
      <c r="R1" s="3"/>
      <c r="S1" s="3"/>
      <c r="T1" s="3"/>
      <c r="U1" s="3"/>
      <c r="V1" s="3"/>
      <c r="W1" s="3"/>
      <c r="X1" s="3"/>
      <c r="Y1" s="3"/>
      <c r="Z1" s="3"/>
      <c r="AA1" s="3"/>
      <c r="AB1" s="3"/>
      <c r="AC1" s="3"/>
      <c r="AD1" s="3"/>
      <c r="AE1" s="3"/>
      <c r="AF1" s="3"/>
      <c r="AG1" s="3"/>
      <c r="AH1" s="3"/>
    </row>
    <row r="2" spans="1:34" ht="81.75" customHeight="1">
      <c r="A2" s="28"/>
      <c r="B2" s="304"/>
      <c r="C2" s="29"/>
      <c r="D2" s="347" t="str">
        <f ca="1">OFFSET(L!$C$1,MATCH("Declaration"&amp;ADDRESS(ROW(),COLUMN(),4),L!$A:$A,0)-1,SL,,)</f>
        <v>Extended Mineral Reporting Template (EMRT)</v>
      </c>
      <c r="E2" s="348"/>
      <c r="F2" s="348"/>
      <c r="G2" s="348"/>
      <c r="H2" s="348"/>
      <c r="I2" s="348"/>
      <c r="J2" s="34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6" t="str">
        <f ca="1">OFFSET(L!$C$1,MATCH("Declaration"&amp;ADDRESS(ROW(),COLUMN(),4),L!$A:$A,0)-1,SL,,)</f>
        <v>The purpose of this document is to collect sourcing information on cobalt or natural mica.</v>
      </c>
      <c r="C4" s="356"/>
      <c r="D4" s="356"/>
      <c r="E4" s="356"/>
      <c r="F4" s="356"/>
      <c r="G4" s="356"/>
      <c r="H4" s="356"/>
      <c r="I4" s="360" t="str">
        <f ca="1">OFFSET(L!$C$1,MATCH("Declaration"&amp;ADDRESS(ROW(),COLUMN(),4),L!$A:$A,0)-1,SL,,)</f>
        <v>Link to Terms &amp; Conditions</v>
      </c>
      <c r="J4" s="36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0"/>
      <c r="L6" s="105" t="s">
        <v>18</v>
      </c>
      <c r="P6" s="3"/>
      <c r="Q6" s="3"/>
      <c r="R6" s="3"/>
      <c r="S6" s="3"/>
      <c r="T6" s="3"/>
      <c r="U6" s="3"/>
      <c r="V6" s="3"/>
      <c r="W6" s="3"/>
      <c r="X6" s="3"/>
      <c r="Y6" s="3"/>
      <c r="Z6" s="3"/>
      <c r="AA6" s="3"/>
      <c r="AB6" s="3"/>
      <c r="AC6" s="3"/>
      <c r="AD6" s="3"/>
      <c r="AE6" s="3"/>
      <c r="AF6" s="3"/>
      <c r="AG6" s="3"/>
      <c r="AH6" s="3"/>
    </row>
    <row r="7" spans="1:34" ht="15.75">
      <c r="A7" s="28"/>
      <c r="B7" s="361" t="str">
        <f ca="1">OFFSET(L!$C$1,MATCH("Declaration"&amp;ADDRESS(ROW(),COLUMN(),4),L!$A:$A,0)-1,SL,,)</f>
        <v>Company Information</v>
      </c>
      <c r="C7" s="361"/>
      <c r="D7" s="361"/>
      <c r="E7" s="361"/>
      <c r="F7" s="361"/>
      <c r="G7" s="361"/>
      <c r="H7" s="361"/>
      <c r="I7" s="361"/>
      <c r="J7" s="36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0" t="s">
        <v>19202</v>
      </c>
      <c r="E8" s="351"/>
      <c r="F8" s="351"/>
      <c r="G8" s="351"/>
      <c r="H8" s="351"/>
      <c r="I8" s="351"/>
      <c r="J8" s="352"/>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Declaration Scope or Class (*):</v>
      </c>
      <c r="C9" s="67"/>
      <c r="D9" s="370" t="s">
        <v>19</v>
      </c>
      <c r="E9" s="371"/>
      <c r="F9" s="371"/>
      <c r="G9" s="372"/>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2" t="str">
        <f ca="1">OFFSET(L!$C$1,MATCH("Declaration"&amp;ADDRESS(ROW(),COLUMN(),4)&amp;LEFT($D$9,1),L!$A:$A,0)-1,SL,,)</f>
        <v>Description of Scope:</v>
      </c>
      <c r="C10" s="113"/>
      <c r="D10" s="357"/>
      <c r="E10" s="358"/>
      <c r="F10" s="358"/>
      <c r="G10" s="358"/>
      <c r="H10" s="358"/>
      <c r="I10" s="358"/>
      <c r="J10" s="359"/>
      <c r="K10" s="30"/>
      <c r="L10" s="105"/>
      <c r="Q10" s="3"/>
      <c r="R10" s="3"/>
      <c r="S10" s="3"/>
      <c r="T10" s="3"/>
      <c r="U10" s="3"/>
      <c r="V10" s="3"/>
      <c r="W10" s="3"/>
      <c r="X10" s="3"/>
      <c r="Y10" s="3"/>
      <c r="Z10" s="3"/>
      <c r="AA10" s="3"/>
      <c r="AB10" s="3"/>
      <c r="AC10" s="3"/>
      <c r="AD10" s="3"/>
      <c r="AE10" s="3"/>
      <c r="AF10" s="3"/>
      <c r="AG10" s="3"/>
      <c r="AH10" s="3"/>
    </row>
    <row r="11" spans="1:34" ht="16.5">
      <c r="A11" s="32"/>
      <c r="B11" s="363"/>
      <c r="C11" s="113"/>
      <c r="D11" s="364" t="str">
        <f ca="1">IF(D9=Q9,OFFSET(L!$C$1,MATCH("Declaration"&amp;ADDRESS(ROW(),COLUMN(),4),L!$A:$A,0)-1,SL,,),"")</f>
        <v/>
      </c>
      <c r="E11" s="365"/>
      <c r="F11" s="365"/>
      <c r="G11" s="365"/>
      <c r="H11" s="365"/>
      <c r="I11" s="365"/>
      <c r="J11" s="36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5">
      <c r="A16" s="32"/>
      <c r="B16" s="34" t="str">
        <f ca="1">OFFSET(L!$C$1,MATCH("Declaration"&amp;ADDRESS(ROW(),COLUMN(),4),L!$A:$A,0)-1,SL,,)</f>
        <v>Email – Contact (*):</v>
      </c>
      <c r="C16" s="68"/>
      <c r="D16" s="406" t="s">
        <v>19205</v>
      </c>
      <c r="E16" s="342"/>
      <c r="F16" s="342"/>
      <c r="G16" s="342"/>
      <c r="H16" s="342"/>
      <c r="I16" s="342"/>
      <c r="J16" s="34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19208</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19209</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19206</v>
      </c>
      <c r="E20" s="342"/>
      <c r="F20" s="342"/>
      <c r="G20" s="342"/>
      <c r="H20" s="342"/>
      <c r="I20" s="342"/>
      <c r="J20" s="34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19207</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6">
        <v>45412</v>
      </c>
      <c r="E22" s="377"/>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9"/>
      <c r="E23" s="36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5" t="str">
        <f ca="1">OFFSET(L!$C$1,MATCH("Declaration"&amp;ADDRESS(ROW(),COLUMN(),4),L!$A:$A,0)-1,SL,,)</f>
        <v>Answer</v>
      </c>
      <c r="E25" s="375"/>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3" t="s">
        <v>22</v>
      </c>
      <c r="E29" s="374"/>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7" t="str">
        <f ca="1">D25</f>
        <v>Answer</v>
      </c>
      <c r="E31" s="367"/>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7" t="str">
        <f ca="1">D25</f>
        <v>Answer</v>
      </c>
      <c r="E37" s="367"/>
      <c r="F37" s="15"/>
      <c r="G37" s="38" t="str">
        <f ca="1">G25</f>
        <v>Comments</v>
      </c>
      <c r="H37" s="368"/>
      <c r="I37" s="368"/>
      <c r="J37" s="368"/>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7" t="str">
        <f ca="1">D25</f>
        <v>Answer</v>
      </c>
      <c r="E43" s="367"/>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7" t="str">
        <f ca="1">D25</f>
        <v>Answer</v>
      </c>
      <c r="E49" s="367"/>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7" t="str">
        <f ca="1">D25</f>
        <v>Answer</v>
      </c>
      <c r="E55" s="367"/>
      <c r="F55" s="15"/>
      <c r="G55" s="38" t="str">
        <f ca="1">G25</f>
        <v>Comments</v>
      </c>
      <c r="H55" s="378"/>
      <c r="I55" s="378"/>
      <c r="J55" s="37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1"/>
      <c r="E56" s="382"/>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7" t="str">
        <f ca="1">D25</f>
        <v>Answer</v>
      </c>
      <c r="E61" s="367"/>
      <c r="F61" s="15"/>
      <c r="G61" s="38" t="str">
        <f ca="1">G25</f>
        <v>Comments</v>
      </c>
      <c r="H61" s="378" t="str">
        <f>IF(Q69="(*)","Click here to enter smelter names","")</f>
        <v/>
      </c>
      <c r="I61" s="378"/>
      <c r="J61" s="37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7" t="str">
        <f ca="1">OFFSET(L!$C$1,MATCH("Declaration"&amp;ADDRESS(ROW(),COLUMN(),4),L!$A:$A,0)-1,SL,,)</f>
        <v>Answer the Following Questions at a Company Level</v>
      </c>
      <c r="C67" s="387"/>
      <c r="D67" s="387"/>
      <c r="E67" s="387"/>
      <c r="F67" s="387"/>
      <c r="G67" s="387"/>
      <c r="H67" s="387"/>
      <c r="I67" s="387"/>
      <c r="J67" s="38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5" t="str">
        <f ca="1">D25</f>
        <v>Answer</v>
      </c>
      <c r="E68" s="375"/>
      <c r="F68" s="47"/>
      <c r="G68" s="375" t="str">
        <f ca="1">G25</f>
        <v>Comments</v>
      </c>
      <c r="H68" s="375" t="e">
        <f>HLOOKUP(SL,LT,$O68,0)</f>
        <v>#NAME?</v>
      </c>
      <c r="I68" s="37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t="s">
        <v>19211</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0"/>
      <c r="H70" s="380"/>
      <c r="I70" s="380"/>
      <c r="J70" s="38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1" t="s">
        <v>19212</v>
      </c>
      <c r="H71" s="392"/>
      <c r="I71" s="392"/>
      <c r="J71" s="393"/>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6"/>
      <c r="E73" s="386"/>
      <c r="F73" s="236"/>
      <c r="G73" s="379"/>
      <c r="H73" s="379"/>
      <c r="I73" s="379"/>
      <c r="J73" s="37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t="s">
        <v>19211</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8" t="s">
        <v>34</v>
      </c>
      <c r="E79" s="389"/>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0"/>
      <c r="H80" s="380"/>
      <c r="I80" s="380"/>
      <c r="J80" s="38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0"/>
      <c r="H82" s="390"/>
      <c r="I82" s="390"/>
      <c r="J82" s="39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t="s">
        <v>19210</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5" t="str">
        <f>IF(OR($D$8="",$I$3=""),"","Click here to check required fields completion")</f>
        <v/>
      </c>
      <c r="C84" s="385"/>
      <c r="D84" s="385"/>
      <c r="E84" s="385"/>
      <c r="F84" s="385"/>
      <c r="G84" s="385"/>
      <c r="H84" s="385"/>
      <c r="I84" s="385"/>
      <c r="J84" s="385"/>
      <c r="K84" s="30"/>
      <c r="L84" s="103"/>
      <c r="P84" s="3"/>
      <c r="Q84" s="3"/>
      <c r="R84" s="3"/>
      <c r="S84" s="3"/>
      <c r="T84" s="3"/>
      <c r="U84" s="3"/>
      <c r="V84" s="3"/>
      <c r="W84" s="3"/>
      <c r="X84" s="3"/>
      <c r="Y84" s="3">
        <v>86</v>
      </c>
      <c r="Z84" s="3"/>
      <c r="AA84" s="3"/>
      <c r="AB84" s="3"/>
      <c r="AC84" s="3"/>
      <c r="AD84" s="3"/>
      <c r="AE84" s="3"/>
      <c r="AF84" s="3"/>
      <c r="AG84" s="3"/>
      <c r="AH84" s="3"/>
    </row>
    <row r="85" spans="1:34" ht="15.75" thickBot="1">
      <c r="A85" s="383" t="str">
        <f ca="1">OFFSET(L!$C$1,MATCH("General"&amp;"Cpy",L!$A:$A,0)-1,SL,,)</f>
        <v>© 2024 Responsible Minerals Initiative. All rights reserved.</v>
      </c>
      <c r="B85" s="384"/>
      <c r="C85" s="384"/>
      <c r="D85" s="384"/>
      <c r="E85" s="384"/>
      <c r="F85" s="384"/>
      <c r="G85" s="384"/>
      <c r="H85" s="384"/>
      <c r="I85" s="384"/>
      <c r="J85" s="38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50A58039-2BFF-44F9-B4BE-3F5131432815}"/>
    <hyperlink ref="G71" r:id="rId2" xr:uid="{82C6E45F-0736-4F73-BC96-D42C474EC9B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1" sqref="C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c r="C5" s="153"/>
      <c r="D5" s="150"/>
      <c r="E5" s="150"/>
      <c r="F5" s="150"/>
      <c r="G5" s="150"/>
      <c r="H5" s="208"/>
      <c r="I5" s="209"/>
      <c r="J5" s="209"/>
      <c r="K5" s="151"/>
      <c r="L5" s="151"/>
      <c r="M5" s="151"/>
      <c r="N5" s="151"/>
      <c r="O5" s="151"/>
      <c r="P5" s="211"/>
      <c r="Q5" s="152"/>
      <c r="R5" s="150"/>
      <c r="S5" s="156"/>
      <c r="T5" s="156"/>
      <c r="U5" s="169"/>
      <c r="V5" s="170"/>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ref="S5:S63" ca="1" si="0">IF(B6="","",IF(ISERROR(MATCH($E6,CL,0)),"Unknown",INDIRECT("'C'!$A$"&amp;MATCH($E6,CL,0)+1)))</f>
        <v/>
      </c>
      <c r="T6" s="156" t="str">
        <f ca="1">IF(B6="","",IF(ISERROR(MATCH($J6,SorP!$B$1:$B$6226,0)),"",INDIRECT("'SorP'!$A$"&amp;MATCH($S6&amp;$J6,SorP!C:C,0))))</f>
        <v/>
      </c>
      <c r="U6" s="169"/>
      <c r="V6" s="170" t="e">
        <f>IF(C6="",NA(),MATCH($B6&amp;$C6,'Smelter Look-up'!$J:$J,0))</f>
        <v>#N/A</v>
      </c>
      <c r="X6" s="171">
        <f t="shared" ref="X5:X62" ca="1" si="1">IF(AND(C6="Smelter not listed",OR(LEN(D6)=0,LEN(E6)=0)),1,0)</f>
        <v>0</v>
      </c>
      <c r="AB6" s="171" t="str">
        <f t="shared" ref="AB5:AB62" si="2">B6&amp;C6</f>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6.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TA-I TECHNOLOGY.CO.,LTD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Ting Wu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ting.wu@tai.com.tw</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03-324-6169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Henry Lu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henry.lu@tai.com.tw</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03-324-6169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 xml:space="preserve">https://www.tai.com.tw/zh-Hant/esg3_5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1.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D953123-4371-4976-9E63-86501F54543D}"/>
    </customSheetView>
    <customSheetView guid="{C59130F4-2E03-5E48-94CE-6E4A0484DB9E}" showAutoFilter="1">
      <selection activeCell="E4" sqref="E4"/>
      <pageMargins left="0" right="0" top="0" bottom="0" header="0" footer="0"/>
      <pageSetup paperSize="9" orientation="portrait"/>
      <headerFooter alignWithMargins="0"/>
      <autoFilter ref="B1:N1" xr:uid="{632E3AD6-7A1D-4216-80B3-A08BE397CCF2}"/>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盧沛婕</cp:lastModifiedBy>
  <cp:revision/>
  <dcterms:created xsi:type="dcterms:W3CDTF">2010-06-21T21:00:23Z</dcterms:created>
  <dcterms:modified xsi:type="dcterms:W3CDTF">2024-04-30T00:38:38Z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